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"/>
    </mc:Choice>
  </mc:AlternateContent>
  <xr:revisionPtr revIDLastSave="0" documentId="8_{7715524E-F32B-42F5-83B3-0C9113289862}" xr6:coauthVersionLast="47" xr6:coauthVersionMax="47" xr10:uidLastSave="{00000000-0000-0000-0000-000000000000}"/>
  <bookViews>
    <workbookView xWindow="1080" yWindow="1080" windowWidth="21600" windowHeight="11385" xr2:uid="{E13A4CD8-88F6-4677-A1FA-19C423F76D98}"/>
  </bookViews>
  <sheets>
    <sheet name="4-SAI " sheetId="1" r:id="rId1"/>
  </sheets>
  <definedNames>
    <definedName name="Excel_BuiltIn_Print_Titles_1" localSheetId="0">'4-SAI '!$A$10:$IK$13</definedName>
    <definedName name="_xlnm.Print_Area" localSheetId="0">'4-SAI '!$B:$N</definedName>
    <definedName name="_xlnm.Print_Titles" localSheetId="0">'4-SAI '!$10:$13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7" i="1" l="1"/>
  <c r="M68" i="1"/>
  <c r="M69" i="1"/>
  <c r="M70" i="1"/>
  <c r="M71" i="1"/>
  <c r="M72" i="1"/>
  <c r="F73" i="1"/>
  <c r="G73" i="1"/>
  <c r="H73" i="1"/>
  <c r="I73" i="1"/>
  <c r="J73" i="1"/>
  <c r="J86" i="1" s="1"/>
  <c r="J88" i="1" s="1"/>
  <c r="K73" i="1"/>
  <c r="L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F82" i="1"/>
  <c r="G82" i="1"/>
  <c r="H82" i="1"/>
  <c r="I82" i="1"/>
  <c r="J82" i="1"/>
  <c r="K82" i="1"/>
  <c r="L82" i="1"/>
  <c r="M82" i="1"/>
  <c r="N82" i="1"/>
  <c r="N86" i="1"/>
  <c r="F86" i="1" l="1"/>
  <c r="F88" i="1" s="1"/>
  <c r="H86" i="1"/>
  <c r="H88" i="1" s="1"/>
  <c r="G86" i="1"/>
  <c r="G88" i="1" s="1"/>
  <c r="K86" i="1"/>
  <c r="K88" i="1" s="1"/>
  <c r="I86" i="1"/>
  <c r="I88" i="1" s="1"/>
  <c r="L86" i="1"/>
  <c r="L88" i="1" s="1"/>
  <c r="M73" i="1"/>
  <c r="M86" i="1" s="1"/>
</calcChain>
</file>

<file path=xl/sharedStrings.xml><?xml version="1.0" encoding="utf-8"?>
<sst xmlns="http://schemas.openxmlformats.org/spreadsheetml/2006/main" count="278" uniqueCount="139">
  <si>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</si>
  <si>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x</t>
  </si>
  <si>
    <t>Saistību apjoms % no plānotajiem pamatbudžeta ieņēmumiem</t>
  </si>
  <si>
    <t>Kopā saistības</t>
  </si>
  <si>
    <t>Citas ilgtermiņa saistības</t>
  </si>
  <si>
    <t>KOPĀ:</t>
  </si>
  <si>
    <t>22.11.2022</t>
  </si>
  <si>
    <t>SIA "Ķekavas nami" aizņēmums kurināmā iegādei</t>
  </si>
  <si>
    <t>S13 01 00</t>
  </si>
  <si>
    <t>Valsts kase</t>
  </si>
  <si>
    <t>15.12.2016</t>
  </si>
  <si>
    <t>Studiju kredīts</t>
  </si>
  <si>
    <t>S12 20 00</t>
  </si>
  <si>
    <t>SEB Banka</t>
  </si>
  <si>
    <t>17.10.2014</t>
  </si>
  <si>
    <t>13.01.2014</t>
  </si>
  <si>
    <t xml:space="preserve"> Studiju kredīts</t>
  </si>
  <si>
    <t>23.08.2011</t>
  </si>
  <si>
    <t>09.06.2015</t>
  </si>
  <si>
    <t>''Udenssaimniecības pakalpojumu attīstība Ķekavā,III kārta</t>
  </si>
  <si>
    <t>Galvojumi</t>
  </si>
  <si>
    <t>projekts</t>
  </si>
  <si>
    <t>ANM projektu realizācijai, t.sk. AF prikšfinansējumam</t>
  </si>
  <si>
    <t xml:space="preserve">Saulgriežu ielas būvniecība II kārta </t>
  </si>
  <si>
    <t>Ķeguma prospekta būvniecība</t>
  </si>
  <si>
    <t>PII būvniecība Baložos</t>
  </si>
  <si>
    <t>Energoefektivitāte  Sporta klubam"Bultas"</t>
  </si>
  <si>
    <t>07.05.2024</t>
  </si>
  <si>
    <t>Projekts "Pļavniekkalna sākumskolas esošā korpusa pārbūve”. (P-23/2024)</t>
  </si>
  <si>
    <t>27.10.2023</t>
  </si>
  <si>
    <t>projekts"Titurgas PII apkārtējo ceļu infrastruktūra, Baloži, Ķekavas novads"(P-345/2023)</t>
  </si>
  <si>
    <t>16.10.2023</t>
  </si>
  <si>
    <t>projekts"Odukalna ielas pārbūve, Odukalns,Ķekavas pagasts, Ķekavas novads"(P-343/2023)</t>
  </si>
  <si>
    <t>projekts"Naudītes ielas pārbūve no Ķekavas apvedceļa līdz Asteru ielai, Katlakalns, Ķekavas pagasts, Ķekavas novads"( P-342/2023)</t>
  </si>
  <si>
    <t>17.10.2023</t>
  </si>
  <si>
    <t>projekts"Apvienotā gājēju ceļa un veloceļa izbūve gar autoceļu V2 Ķekavas pagastā,Ķekavas novadā, no Katlakalna ielas (a/c V1) līdz Kāpu ielai" ( P-341/2023)</t>
  </si>
  <si>
    <t>15.09.2023</t>
  </si>
  <si>
    <t>projekts "Ķekavas vidusskolas sporta halles junbūves būvniecība Gaismas ielā 7a,Ķekavā, Ķekavas novadā"(P-241/2023)</t>
  </si>
  <si>
    <t>13.07.2023</t>
  </si>
  <si>
    <t>projekts"Pļavniekkala sākumskolas pārbūves būvprojekta izstrāde un būvdarbi"( P-134/2023)</t>
  </si>
  <si>
    <t>18.04.2023</t>
  </si>
  <si>
    <t>RAF projekts (Nr.4.2.2.0/21/A/086) "Baldones pilsētas pārvaldes ēkas Pārupes iela 3, Baldone, Ķekavas novads, energoefektivitātes paaugstināšana".P-38/2023</t>
  </si>
  <si>
    <t>ERAF projekts (Nr.4.2.2.0/21/A/090)"Ķekavas kultūras nama energoefektivitātes paaugstināšana" P-37/2023</t>
  </si>
  <si>
    <t>21.12.2022</t>
  </si>
  <si>
    <t>projekta"Jauna pirmsskolas izglītības iestāde Titurgā,Baložu pilsētā.,Ķekavas novadā- būvprojekta izstrāde"īstenošanai P - 388/2022</t>
  </si>
  <si>
    <t>18.10.2022</t>
  </si>
  <si>
    <t>projekta "Teritorijas labiekārtojums Zaļā ielā 5, Baložos" investīciju īstenošanai P - 318/2022</t>
  </si>
  <si>
    <t>projekts "Gājēju ceļa izbūve gar autoceļu V6 Ķekava– putnu­fabrika (Ziemeļu iela) posmā no Sporta nama līdz Ziemeļu ielai Ķekavā, Ķekavas novadā" investīciju īstenošanai. P - 317/2022</t>
  </si>
  <si>
    <t>projekta "Gājēju ceļa un veloceliņa izbūve gar autoceļu A7 Ķekavas pagastā, Ķekavas novadā" investīciju īstenošanai P - 316/2022</t>
  </si>
  <si>
    <t>projekta "Apvienotā gājēju ceļa un veloceliņa izbūve gar autoceļu V2 Ķekavas pagastā, Ķekavas novadā, no Egļu ielas līdz Katlakalna ielai (a/c V1)" investīciju īstenošanai P - 319/2022</t>
  </si>
  <si>
    <t>07.09.2022</t>
  </si>
  <si>
    <t>Aktīvās atpūtas veicināšanas multifunkcionālo objektu izveide apkaimēs(Baldonē) īstenošanai P - 248/2022</t>
  </si>
  <si>
    <t>Aktīvās atpūtas veicināšanas multifunkcionālo objektu izveide apkaimēs(Baložos) īstenošanai P - 247/2022</t>
  </si>
  <si>
    <t>13.06.2022</t>
  </si>
  <si>
    <t>ERAF projekta (Nr.8.1.2.0/17/I/036) "Ķekavas vidusskolas un Baložu vidusskolas mācību vides uzlabošana"īstenošanai  P-80/2022</t>
  </si>
  <si>
    <t>02.03.2022</t>
  </si>
  <si>
    <t>ERAF projekta (Nr 8.1.2.0/17/I/036)Ķekavas vidusskolas un Baložu vidusskolas mācību vides uzlabošanas īstenošanai P-11/2022</t>
  </si>
  <si>
    <t>01.10.2021</t>
  </si>
  <si>
    <t>ERAF projekta (Nr8.1.2.0/17/I/036) Ķekavas vidusskolas un Baložu vidusskolas mācību vides uzlabošana īstenošanai P-429/2021</t>
  </si>
  <si>
    <t>projekta "Asfaltbetona seguma izbūve uz Ķekavas novada pašvaldības ielām,Ķekavas nov. īstenošanai P-430/2021</t>
  </si>
  <si>
    <t>projekta "Gājēju ceļa un veloceliņa izbūve gar autoceļu A7 Ķekavas pag.,Ķekavas nov.,īstenošanai P-431/2021</t>
  </si>
  <si>
    <t>08.04.2021</t>
  </si>
  <si>
    <t>ERAF projekta (Nr 3.3.1.0/18/I/010)Infrastruktūras izbūve uzņēmējdarbības atbalstam Baložos.,Ķekavas nov., īstenošana P - 56/2021i</t>
  </si>
  <si>
    <t>09.04.2021</t>
  </si>
  <si>
    <t>projekta Gājēju ceļa un veloceļiņa izbūve gar autoceļu A7,Ķekavas pag.,Ķekavas nov.,īstenošanai P - 70/2021</t>
  </si>
  <si>
    <t>04.12.2020</t>
  </si>
  <si>
    <t>projekts Pirmsskolas izglītības iestādes Ieviņa  Ķekavas ciemā paplašināšana īstenošanai P - 473/2020</t>
  </si>
  <si>
    <t>16.11.2020</t>
  </si>
  <si>
    <t>projekta Saules ielas pārbūve Odukalnā,Ķekavas pagastā,Ķekavas novadā īstenošanai P - 441/2020</t>
  </si>
  <si>
    <t>13.11.2020</t>
  </si>
  <si>
    <t>projekta Apvienotā gājēju un veloceliņa izbūve gar autoceļu V2 Ķekavas pagastā,Ķekavas novadā īstenošanai p - 442/2020</t>
  </si>
  <si>
    <t>14.09.2020</t>
  </si>
  <si>
    <t>projekta Saulgriežu ielas pārbūve no Kalnu ielas līdz Labrenča ielai Baložos,(1.kārta) īstenošanai P - 299/2020</t>
  </si>
  <si>
    <t>16.06.2020</t>
  </si>
  <si>
    <t>SIA Baložu komunālā saimniecība pamatkapitāla palielināšanai KF projekta (Nr4.3.1.0/17/A/011) Siltumtīklu modernizācija Titurgā īstenošanai (P-154/2020)</t>
  </si>
  <si>
    <t>05.05.2020</t>
  </si>
  <si>
    <t>ERAF projekta(Nr3.3.1.0/18/I/010)"Infrakstruktūras izbūve uzņēmējdarbības atbalstam Baložos,Ķekavas novadā" īstenošanai P-122/2020</t>
  </si>
  <si>
    <t>15.05.2019</t>
  </si>
  <si>
    <t>ERAF projekta (Nr4.2.2.0./17/I/086)"Energoefiktivitātes paaugstināšana sociālajā aprūpes centrā Baldone īstenošanai P-83/2019</t>
  </si>
  <si>
    <t>EKII projekta (Nr EKII-3/18) "Siltumnīcefekta gāzu  emisiju samazināšana ar viedajām pilsētvides  tehnoloģijām Baldones novadā" īstenošanai P-82/2019</t>
  </si>
  <si>
    <t>14.03.2019</t>
  </si>
  <si>
    <t>SIA BŪKS pamatkapitāla palielināšanai KF projekta (Nr 5.31.0/17/I/006) Ūdenssaimniecības infrastruktūras attīstība Baldones  pilsētā īstenošanai P - 32/2019</t>
  </si>
  <si>
    <t>17.12.2018</t>
  </si>
  <si>
    <t>ceļu un to kompleksa investīciju projekta "Auto stāvlaukuma pārbūve pie Ķekavas novada pašvaldības administrācijas ēkas Gaismas ielā 19,Ķekavā, Ķekavas pagastā,Ķekavas novadā"īstenošanai P - 724/2018</t>
  </si>
  <si>
    <t>30.10.2018</t>
  </si>
  <si>
    <t>ERAF projekta(Nr.3.3.1.0/17/I/008) "Uzņēmējdarbības attīstībai nepieciešamās infrastruktūras izbūve Ķekavas novadā"īstenošanai P - 627/2018</t>
  </si>
  <si>
    <t>06.09.2018</t>
  </si>
  <si>
    <t>Projekta "Nākotnes ielas posma( no Dienvidu ielas līdz Mūzikas skolas stāvlaukumam) pārbūve un Nākotnes ielas ietves izbūve Ķekavā, Ķekavas pagastā, Ķekavas novadā"īstenošanai P - 521/2018</t>
  </si>
  <si>
    <t>16.05.2018</t>
  </si>
  <si>
    <t>prioritārā investīciju projekta "Ķekavas novada Jaunu ideju centra pārbūve"īstenošanai P-189/2018</t>
  </si>
  <si>
    <t>SIA"Ķekavas nami" pamatkapitāla palielināšanai Kohēzijas fonda projekta ( Nr.5.3.1.0/16/I/08)"Ūdenssaimniecības pakalpojumu attīstība Ķekavā,4.kārta"īstenošanai P-190/2018</t>
  </si>
  <si>
    <t>05.06.2017</t>
  </si>
  <si>
    <t>Baldones vidusskolas stadiona būvniecība (p-242/2017)</t>
  </si>
  <si>
    <t>15.09.2017</t>
  </si>
  <si>
    <t>Līdzfinansējuma nodrošināšanai ELFLA projekta ( Nr.17-04-A00702-000048) "Kompleksa ceļa Daugmalē pārbūve"īstenošanai P - 522/2017</t>
  </si>
  <si>
    <t>06.12.2017</t>
  </si>
  <si>
    <t>Projekta"Kazeņu ielas daļa un Sporta ielas daļa ar stāvlaukumu un nepieciešamajiem inženiertīkliem un ārtelpas labiekārtojumu Katlakalnā, Ķekavas pagastā, Ķekavas novadā "īstenošanai P - 644/2017</t>
  </si>
  <si>
    <t>16.10.2017</t>
  </si>
  <si>
    <t>Projekta "Rāmavas ielas rekonstrukcija (no Mazās Rāmavas ielas līdz Pļavniekkalna ielai), Rāmavā, Ķekavas pagastā, Ķekavas novadā, 1.kārta"īstenošanai P - 588/2017</t>
  </si>
  <si>
    <t>Projekta"PII "Zvaigznīte"energoefektivitātes uzlabošana- pagraba siltināšana un drenāžas tīklu izbūve"īstenošanai P - 521/2017</t>
  </si>
  <si>
    <t>14.12.2016</t>
  </si>
  <si>
    <t>Projekta"Skolas ielas pārbūve no Rīgas ielas līdz Dārzu ielai Baložos, Ķekavas novadā"īstenošanai P - 366/2016</t>
  </si>
  <si>
    <t>30.06.2016</t>
  </si>
  <si>
    <t>Projekta "PII "Avotiņš"piebūves būvniecības realizācija"īstenošanai( P-108/2016)</t>
  </si>
  <si>
    <t>05.07.2016</t>
  </si>
  <si>
    <t>Projekta"Rāmavas ielas rekonstrukcija(no mazās Rāmavas ielas līdz Pļavniekkalna ielai), Rāmavā,Ķekavas pagastā, Ķekavas novadā, II kārta"īstenošanai P- 149/2016</t>
  </si>
  <si>
    <t>11.02.2016</t>
  </si>
  <si>
    <t>''Kekavas sākumskolas 3.kārtas būvniecība P -10/2016</t>
  </si>
  <si>
    <t>15.10.2015</t>
  </si>
  <si>
    <t>projekta"Gājēju ietves IIIkārtas izbūve Pļavniekkalna ielā,Katlakalnā,Ķekavas pagastā,Ķekavas novadā"īstenošanai P - 386/2015</t>
  </si>
  <si>
    <t>Projekta "Rīgas ielas (daļa) rekonstrukcija ar gājēju ietvi,veloceliņu,ielas apgaismojumu un lietus ūdens kanalizāciju Rīgas ielā, Baložos,Ķekavas novadā"īstenošanai P-385/2015</t>
  </si>
  <si>
    <t>17.09.2014</t>
  </si>
  <si>
    <t>Baldones PII Vāverīte rekonstrukcija papildus korpusa celtniecības uzsākšana P - 448/2014</t>
  </si>
  <si>
    <t>14.02.2014</t>
  </si>
  <si>
    <t>Projekta "Ķekavas sākumskolas"II kārtas būvniecība"īstenošana P-28/2014</t>
  </si>
  <si>
    <t>20.09.2013</t>
  </si>
  <si>
    <t>Līdzfinansējums Kohēzijas fonda projektam SIA Būks PL - 29/2013</t>
  </si>
  <si>
    <t>08.03.2013</t>
  </si>
  <si>
    <t>Ķekavas sākumskolas 3B korpusa būvniecība P-44/2013</t>
  </si>
  <si>
    <t>S13 01 00</t>
  </si>
  <si>
    <t>Aizņēmumi</t>
  </si>
  <si>
    <t>E</t>
  </si>
  <si>
    <t>D</t>
  </si>
  <si>
    <t>C</t>
  </si>
  <si>
    <t>B</t>
  </si>
  <si>
    <t>pavisam (1.+2.+3.+4.+ 5+.6.+7.+8.)</t>
  </si>
  <si>
    <t>turpmākajos gados</t>
  </si>
  <si>
    <t>Saistību apmērs</t>
  </si>
  <si>
    <t>Līguma noslēgšanas datums</t>
  </si>
  <si>
    <t>Mērķis</t>
  </si>
  <si>
    <t>Institucionālā sektora klasifikācijas kods</t>
  </si>
  <si>
    <t>Aizdevējs</t>
  </si>
  <si>
    <t>(euro)</t>
  </si>
  <si>
    <t>2024</t>
  </si>
  <si>
    <t>Pārskats par saistību apmēru</t>
  </si>
  <si>
    <t>5.pielikums</t>
  </si>
  <si>
    <t>Ķekavas novada domes</t>
  </si>
  <si>
    <t>saistošajiem noteikumiem Nr…./2024</t>
  </si>
  <si>
    <t>2024.gada XX.jūnija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</si>
</sst>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/>
    <xf numFmtId="0" fontId="2" fillId="2" borderId="0" xfId="1" applyFont="1" applyFill="1" applyAlignment="1" applyProtection="1">
      <alignment vertical="center"/>
      <protection locked="0"/>
    </xf>
    <xf numFmtId="0" fontId="3" fillId="0" borderId="0" xfId="1" applyFont="1" applyProtection="1">
      <protection locked="0"/>
    </xf>
    <xf numFmtId="49" fontId="3" fillId="0" borderId="0" xfId="1" applyNumberFormat="1" applyFont="1" applyProtection="1">
      <protection locked="0"/>
    </xf>
    <xf numFmtId="49" fontId="2" fillId="0" borderId="0" xfId="1" applyNumberFormat="1" applyFont="1" applyProtection="1"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2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49" fontId="5" fillId="0" borderId="0" xfId="1" applyNumberFormat="1" applyFont="1" applyAlignment="1" applyProtection="1">
      <alignment wrapText="1"/>
      <protection locked="0"/>
    </xf>
    <xf numFmtId="0" fontId="5" fillId="0" borderId="5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49" fontId="6" fillId="0" borderId="0" xfId="1" applyNumberFormat="1" applyFont="1" applyAlignment="1">
      <alignment vertical="center" wrapText="1"/>
    </xf>
    <xf numFmtId="49" fontId="5" fillId="0" borderId="0" xfId="1" applyNumberFormat="1" applyFont="1" applyAlignment="1" applyProtection="1">
      <alignment vertical="center" wrapText="1"/>
      <protection locked="0"/>
    </xf>
    <xf numFmtId="0" fontId="5" fillId="0" borderId="4" xfId="1" applyFont="1" applyBorder="1" applyAlignment="1">
      <alignment horizontal="righ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 applyProtection="1">
      <alignment horizontal="right" vertical="center" wrapText="1"/>
      <protection locked="0"/>
    </xf>
    <xf numFmtId="49" fontId="4" fillId="0" borderId="0" xfId="1" applyNumberFormat="1" applyFont="1" applyAlignment="1" applyProtection="1">
      <alignment vertical="center" wrapText="1"/>
      <protection locked="0"/>
    </xf>
    <xf numFmtId="3" fontId="4" fillId="0" borderId="4" xfId="1" applyNumberFormat="1" applyFont="1" applyBorder="1" applyAlignment="1">
      <alignment horizontal="right" vertical="center" wrapText="1"/>
    </xf>
    <xf numFmtId="49" fontId="0" fillId="0" borderId="7" xfId="2" applyNumberFormat="1" applyFont="1" applyBorder="1" applyAlignment="1">
      <alignment vertical="center" wrapText="1"/>
    </xf>
    <xf numFmtId="49" fontId="0" fillId="0" borderId="8" xfId="2" applyNumberFormat="1" applyFont="1" applyBorder="1" applyAlignment="1">
      <alignment vertical="center" wrapText="1"/>
    </xf>
    <xf numFmtId="49" fontId="4" fillId="0" borderId="9" xfId="1" applyNumberFormat="1" applyFont="1" applyBorder="1" applyAlignment="1" applyProtection="1">
      <alignment vertical="center" wrapText="1"/>
      <protection locked="0"/>
    </xf>
    <xf numFmtId="0" fontId="5" fillId="0" borderId="5" xfId="1" applyFont="1" applyBorder="1" applyAlignment="1">
      <alignment horizontal="right" vertical="center" wrapText="1"/>
    </xf>
    <xf numFmtId="3" fontId="4" fillId="0" borderId="4" xfId="1" applyNumberFormat="1" applyFont="1" applyBorder="1" applyAlignment="1" applyProtection="1">
      <alignment horizontal="right" vertical="center" wrapText="1"/>
      <protection locked="0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right" wrapText="1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vertical="center" wrapText="1"/>
    </xf>
    <xf numFmtId="3" fontId="5" fillId="0" borderId="4" xfId="1" applyNumberFormat="1" applyFont="1" applyBorder="1" applyAlignment="1" applyProtection="1">
      <alignment horizontal="right" vertical="center"/>
      <protection locked="0"/>
    </xf>
    <xf numFmtId="49" fontId="5" fillId="0" borderId="4" xfId="1" applyNumberFormat="1" applyFont="1" applyBorder="1" applyAlignment="1" applyProtection="1">
      <alignment horizontal="left" vertical="center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right" wrapText="1"/>
    </xf>
    <xf numFmtId="49" fontId="4" fillId="0" borderId="0" xfId="1" applyNumberFormat="1" applyFont="1" applyAlignment="1" applyProtection="1">
      <alignment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2" fillId="0" borderId="0" xfId="1" applyFont="1" applyAlignment="1">
      <alignment horizontal="right" wrapText="1"/>
    </xf>
    <xf numFmtId="0" fontId="2" fillId="0" borderId="0" xfId="1" applyFont="1" applyAlignment="1" applyProtection="1">
      <alignment horizontal="right" vertical="center" wrapText="1"/>
      <protection locked="0"/>
    </xf>
    <xf numFmtId="49" fontId="2" fillId="0" borderId="0" xfId="1" applyNumberFormat="1" applyFont="1" applyAlignment="1" applyProtection="1">
      <alignment wrapText="1"/>
      <protection locked="0"/>
    </xf>
    <xf numFmtId="49" fontId="4" fillId="0" borderId="4" xfId="1" applyNumberFormat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3" fontId="4" fillId="3" borderId="4" xfId="1" applyNumberFormat="1" applyFont="1" applyFill="1" applyBorder="1" applyAlignment="1">
      <alignment horizontal="right" vertical="center" wrapText="1"/>
    </xf>
    <xf numFmtId="3" fontId="5" fillId="3" borderId="4" xfId="1" applyNumberFormat="1" applyFont="1" applyFill="1" applyBorder="1" applyAlignment="1" applyProtection="1">
      <alignment horizontal="right" vertical="center"/>
      <protection locked="0"/>
    </xf>
    <xf numFmtId="49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49" fontId="8" fillId="0" borderId="0" xfId="1" applyNumberFormat="1" applyFont="1" applyAlignment="1">
      <alignment horizontal="left" wrapText="1"/>
    </xf>
    <xf numFmtId="49" fontId="4" fillId="0" borderId="5" xfId="1" applyNumberFormat="1" applyFont="1" applyBorder="1" applyAlignment="1">
      <alignment wrapText="1"/>
    </xf>
    <xf numFmtId="49" fontId="5" fillId="0" borderId="0" xfId="1" applyNumberFormat="1" applyFont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6" fillId="0" borderId="0" xfId="1" applyFont="1" applyAlignment="1" applyProtection="1">
      <alignment horizontal="right"/>
      <protection locked="0"/>
    </xf>
    <xf numFmtId="0" fontId="2" fillId="0" borderId="0" xfId="2" applyFont="1"/>
    <xf numFmtId="0" fontId="2" fillId="0" borderId="0" xfId="2" applyFont="1" applyAlignment="1">
      <alignment horizontal="right"/>
    </xf>
    <xf numFmtId="49" fontId="10" fillId="0" borderId="4" xfId="2" applyNumberFormat="1" applyFont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9" fillId="0" borderId="0" xfId="2" applyFont="1"/>
    <xf numFmtId="0" fontId="2" fillId="0" borderId="0" xfId="2" applyFont="1" applyAlignment="1">
      <alignment horizont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center"/>
    </xf>
    <xf numFmtId="49" fontId="10" fillId="0" borderId="4" xfId="1" applyNumberFormat="1" applyFont="1" applyBorder="1" applyAlignment="1" applyProtection="1">
      <alignment horizontal="center" vertical="center"/>
      <protection locked="0"/>
    </xf>
    <xf numFmtId="49" fontId="10" fillId="0" borderId="4" xfId="2" applyNumberFormat="1" applyFont="1" applyBorder="1" applyAlignment="1">
      <alignment horizontal="left"/>
    </xf>
    <xf numFmtId="0" fontId="10" fillId="0" borderId="4" xfId="1" applyFont="1" applyBorder="1" applyAlignment="1" applyProtection="1">
      <alignment horizontal="right"/>
      <protection locked="0"/>
    </xf>
    <xf numFmtId="0" fontId="11" fillId="0" borderId="4" xfId="1" applyFont="1" applyBorder="1" applyAlignment="1" applyProtection="1">
      <alignment horizontal="center"/>
      <protection locked="0"/>
    </xf>
    <xf numFmtId="0" fontId="10" fillId="0" borderId="4" xfId="1" applyFont="1" applyBorder="1" applyAlignment="1" applyProtection="1">
      <alignment horizontal="center"/>
      <protection locked="0"/>
    </xf>
    <xf numFmtId="49" fontId="8" fillId="0" borderId="4" xfId="2" applyNumberFormat="1" applyFont="1" applyBorder="1" applyAlignment="1">
      <alignment horizontal="left"/>
    </xf>
    <xf numFmtId="3" fontId="5" fillId="0" borderId="4" xfId="1" applyNumberFormat="1" applyFont="1" applyFill="1" applyBorder="1" applyAlignment="1" applyProtection="1">
      <alignment horizontal="right" vertical="center"/>
      <protection locked="0"/>
    </xf>
    <xf numFmtId="3" fontId="4" fillId="0" borderId="4" xfId="1" applyNumberFormat="1" applyFont="1" applyFill="1" applyBorder="1" applyAlignment="1">
      <alignment horizontal="right" vertical="center" wrapText="1"/>
    </xf>
    <xf numFmtId="0" fontId="12" fillId="0" borderId="6" xfId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4" xfId="1" applyFont="1" applyBorder="1" applyProtection="1">
      <protection locked="0"/>
    </xf>
    <xf numFmtId="0" fontId="2" fillId="0" borderId="10" xfId="1" applyFont="1" applyBorder="1" applyAlignment="1" applyProtection="1">
      <alignment horizontal="right"/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11" fillId="0" borderId="9" xfId="1" applyFont="1" applyBorder="1" applyAlignment="1" applyProtection="1">
      <alignment horizontal="right"/>
      <protection locked="0"/>
    </xf>
    <xf numFmtId="0" fontId="11" fillId="0" borderId="8" xfId="1" applyFont="1" applyBorder="1" applyAlignment="1" applyProtection="1">
      <alignment horizontal="right"/>
      <protection locked="0"/>
    </xf>
    <xf numFmtId="0" fontId="11" fillId="0" borderId="7" xfId="1" applyFont="1" applyBorder="1" applyAlignment="1" applyProtection="1">
      <alignment horizontal="right"/>
      <protection locked="0"/>
    </xf>
    <xf numFmtId="0" fontId="10" fillId="0" borderId="9" xfId="1" applyFont="1" applyBorder="1" applyAlignment="1" applyProtection="1">
      <alignment horizontal="right"/>
      <protection locked="0"/>
    </xf>
    <xf numFmtId="0" fontId="10" fillId="0" borderId="8" xfId="1" applyFont="1" applyBorder="1" applyAlignment="1" applyProtection="1">
      <alignment horizontal="right"/>
      <protection locked="0"/>
    </xf>
    <xf numFmtId="0" fontId="10" fillId="0" borderId="7" xfId="1" applyFont="1" applyBorder="1" applyAlignment="1" applyProtection="1">
      <alignment horizontal="right"/>
      <protection locked="0"/>
    </xf>
    <xf numFmtId="49" fontId="8" fillId="0" borderId="9" xfId="2" applyNumberFormat="1" applyFont="1" applyBorder="1" applyAlignment="1">
      <alignment horizontal="right"/>
    </xf>
    <xf numFmtId="49" fontId="8" fillId="0" borderId="8" xfId="2" applyNumberFormat="1" applyFont="1" applyBorder="1" applyAlignment="1">
      <alignment horizontal="right"/>
    </xf>
    <xf numFmtId="49" fontId="8" fillId="0" borderId="7" xfId="2" applyNumberFormat="1" applyFont="1" applyBorder="1" applyAlignment="1">
      <alignment horizontal="right"/>
    </xf>
    <xf numFmtId="49" fontId="13" fillId="0" borderId="4" xfId="2" applyNumberFormat="1" applyFont="1" applyBorder="1" applyAlignment="1">
      <alignment horizontal="left"/>
    </xf>
    <xf numFmtId="49" fontId="5" fillId="0" borderId="4" xfId="1" applyNumberFormat="1" applyFont="1" applyBorder="1" applyAlignment="1" applyProtection="1">
      <alignment horizontal="left" vertical="center" wrapText="1"/>
      <protection locked="0"/>
    </xf>
    <xf numFmtId="49" fontId="5" fillId="0" borderId="4" xfId="1" applyNumberFormat="1" applyFont="1" applyBorder="1" applyAlignment="1">
      <alignment horizontal="left" vertical="center" wrapText="1"/>
    </xf>
    <xf numFmtId="49" fontId="10" fillId="0" borderId="4" xfId="2" applyNumberFormat="1" applyFont="1" applyBorder="1" applyAlignment="1">
      <alignment horizontal="left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_Pamatformas" xfId="1" xr:uid="{A3C5A0D2-0252-4779-826C-BA30D965C26D}"/>
    <cellStyle name="Normal_Veidlapa_2008_oktobris_(5.piel)_(2)" xfId="2" xr:uid="{D671A389-30B6-46B7-B26C-46FB8869E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970C0-A3A8-4378-B9A2-078AB839B60D}">
  <dimension ref="A1:IL91"/>
  <sheetViews>
    <sheetView showGridLines="0" tabSelected="1" zoomScale="80" zoomScaleNormal="80" zoomScaleSheetLayoutView="100" workbookViewId="0">
      <selection activeCell="AK3" sqref="AK3"/>
    </sheetView>
  </sheetViews>
  <sheetFormatPr defaultRowHeight="15.75" x14ac:dyDescent="0.25"/>
  <cols>
    <col min="1" max="1" width="8.85546875" style="3"/>
    <col min="2" max="2" width="29.85546875" style="2" customWidth="1"/>
    <col min="3" max="3" width="12.42578125" style="2" customWidth="1"/>
    <col min="4" max="4" width="25" style="2" customWidth="1"/>
    <col min="5" max="5" width="12.140625" style="2" customWidth="1"/>
    <col min="6" max="14" width="13.140625" style="1" customWidth="1"/>
    <col min="15" max="18" width="0" style="1" hidden="1" customWidth="1"/>
    <col min="19" max="19" width="0" style="2" hidden="1" customWidth="1"/>
    <col min="20" max="21" width="0" style="1" hidden="1" customWidth="1"/>
    <col min="22" max="22" width="0" style="2" hidden="1" customWidth="1"/>
    <col min="23" max="35" width="0" style="1" hidden="1" customWidth="1"/>
    <col min="36" max="246" width="8.85546875" style="1"/>
  </cols>
  <sheetData>
    <row r="1" spans="1:110" ht="15.2" customHeight="1" x14ac:dyDescent="0.25">
      <c r="B1" s="77"/>
      <c r="C1" s="77"/>
      <c r="D1" s="77"/>
      <c r="E1" s="77"/>
      <c r="F1" s="77"/>
      <c r="G1" s="70"/>
      <c r="H1" s="70"/>
      <c r="I1" s="70"/>
      <c r="J1" s="70"/>
      <c r="K1" s="70"/>
      <c r="L1" s="70"/>
      <c r="M1" s="79" t="s">
        <v>135</v>
      </c>
      <c r="N1" s="80"/>
      <c r="O1" s="70"/>
      <c r="P1" s="70" t="s">
        <v>135</v>
      </c>
    </row>
    <row r="2" spans="1:110" ht="18.75" x14ac:dyDescent="0.3">
      <c r="B2" s="77"/>
      <c r="C2" s="77"/>
      <c r="D2" s="77"/>
      <c r="E2" s="77"/>
      <c r="F2" s="77"/>
      <c r="G2" s="71"/>
      <c r="H2" s="71"/>
      <c r="I2" s="71"/>
      <c r="J2" s="71"/>
      <c r="K2" s="71"/>
      <c r="L2" s="81" t="s">
        <v>136</v>
      </c>
      <c r="M2" s="82"/>
      <c r="N2" s="82"/>
      <c r="O2" s="82"/>
      <c r="P2" s="83"/>
    </row>
    <row r="3" spans="1:110" ht="18.75" x14ac:dyDescent="0.3">
      <c r="B3" s="77"/>
      <c r="C3" s="77"/>
      <c r="D3" s="77"/>
      <c r="E3" s="77"/>
      <c r="F3" s="77"/>
      <c r="G3" s="71"/>
      <c r="H3" s="71"/>
      <c r="I3" s="71"/>
      <c r="J3" s="71"/>
      <c r="K3" s="71"/>
      <c r="L3" s="78"/>
      <c r="M3" s="84" t="s">
        <v>138</v>
      </c>
      <c r="N3" s="85"/>
      <c r="O3" s="85"/>
      <c r="P3" s="86"/>
    </row>
    <row r="4" spans="1:110" ht="18.75" x14ac:dyDescent="0.3">
      <c r="B4" s="77"/>
      <c r="C4" s="77"/>
      <c r="D4" s="77"/>
      <c r="E4" s="77"/>
      <c r="F4" s="77"/>
      <c r="G4" s="71"/>
      <c r="H4" s="71"/>
      <c r="I4" s="71"/>
      <c r="J4" s="71"/>
      <c r="K4" s="71"/>
      <c r="L4" s="87" t="s">
        <v>137</v>
      </c>
      <c r="M4" s="88"/>
      <c r="N4" s="88"/>
      <c r="O4" s="88"/>
      <c r="P4" s="89"/>
    </row>
    <row r="5" spans="1:110" x14ac:dyDescent="0.2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68"/>
    </row>
    <row r="6" spans="1:110" s="60" customFormat="1" x14ac:dyDescent="0.25">
      <c r="A6" s="6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62"/>
    </row>
    <row r="7" spans="1:110" s="64" customFormat="1" ht="16.5" x14ac:dyDescent="0.25">
      <c r="A7" s="66"/>
      <c r="B7" s="90" t="s">
        <v>134</v>
      </c>
      <c r="C7" s="90"/>
      <c r="D7" s="90"/>
      <c r="E7" s="90"/>
      <c r="F7" s="90"/>
      <c r="G7" s="90"/>
      <c r="H7" s="90"/>
      <c r="I7" s="90"/>
      <c r="J7" s="90"/>
      <c r="K7" s="90"/>
      <c r="L7" s="69"/>
      <c r="M7" s="69"/>
      <c r="N7" s="62"/>
      <c r="P7" s="67"/>
      <c r="Q7" s="67"/>
      <c r="R7" s="67"/>
      <c r="S7" s="67"/>
      <c r="T7" s="67"/>
      <c r="U7" s="67"/>
      <c r="V7" s="67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</row>
    <row r="8" spans="1:110" s="64" customFormat="1" x14ac:dyDescent="0.25">
      <c r="A8" s="66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2" t="s">
        <v>133</v>
      </c>
      <c r="P8" s="65"/>
      <c r="Q8" s="65"/>
      <c r="R8" s="65"/>
      <c r="S8" s="65"/>
      <c r="T8" s="65"/>
      <c r="U8" s="65"/>
      <c r="V8" s="65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</row>
    <row r="9" spans="1:110" s="60" customFormat="1" x14ac:dyDescent="0.25">
      <c r="A9" s="6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62"/>
      <c r="R9" s="61"/>
    </row>
    <row r="10" spans="1:110" x14ac:dyDescent="0.25">
      <c r="N10" s="59" t="s">
        <v>132</v>
      </c>
    </row>
    <row r="11" spans="1:110" ht="15.75" customHeight="1" x14ac:dyDescent="0.25">
      <c r="B11" s="94" t="s">
        <v>131</v>
      </c>
      <c r="C11" s="95" t="s">
        <v>130</v>
      </c>
      <c r="D11" s="94" t="s">
        <v>129</v>
      </c>
      <c r="E11" s="94" t="s">
        <v>128</v>
      </c>
      <c r="F11" s="96" t="s">
        <v>127</v>
      </c>
      <c r="G11" s="96"/>
      <c r="H11" s="96"/>
      <c r="I11" s="96"/>
      <c r="J11" s="96"/>
      <c r="K11" s="96"/>
      <c r="L11" s="96"/>
      <c r="M11" s="96"/>
      <c r="N11" s="96"/>
    </row>
    <row r="12" spans="1:110" s="53" customFormat="1" ht="45.75" customHeight="1" x14ac:dyDescent="0.25">
      <c r="A12" s="58"/>
      <c r="B12" s="94"/>
      <c r="C12" s="95"/>
      <c r="D12" s="94"/>
      <c r="E12" s="94"/>
      <c r="F12" s="57">
        <v>2024</v>
      </c>
      <c r="G12" s="57">
        <v>2025</v>
      </c>
      <c r="H12" s="57">
        <v>2026</v>
      </c>
      <c r="I12" s="57">
        <v>2027</v>
      </c>
      <c r="J12" s="57">
        <v>2028</v>
      </c>
      <c r="K12" s="57">
        <v>2029</v>
      </c>
      <c r="L12" s="57">
        <v>2030</v>
      </c>
      <c r="M12" s="57" t="s">
        <v>126</v>
      </c>
      <c r="N12" s="56" t="s">
        <v>125</v>
      </c>
      <c r="O12" s="55"/>
      <c r="P12" s="55"/>
      <c r="Q12" s="55"/>
      <c r="R12" s="55"/>
      <c r="S12" s="54"/>
      <c r="T12" s="55"/>
      <c r="U12" s="55"/>
      <c r="V12" s="54"/>
    </row>
    <row r="13" spans="1:110" s="40" customFormat="1" ht="12.75" x14ac:dyDescent="0.2">
      <c r="A13" s="46"/>
      <c r="B13" s="52" t="s">
        <v>124</v>
      </c>
      <c r="C13" s="52" t="s">
        <v>123</v>
      </c>
      <c r="D13" s="52" t="s">
        <v>122</v>
      </c>
      <c r="E13" s="52" t="s">
        <v>121</v>
      </c>
      <c r="F13" s="51">
        <v>1</v>
      </c>
      <c r="G13" s="51">
        <v>2</v>
      </c>
      <c r="H13" s="51">
        <v>3</v>
      </c>
      <c r="I13" s="51">
        <v>4</v>
      </c>
      <c r="J13" s="51">
        <v>5</v>
      </c>
      <c r="K13" s="51">
        <v>6</v>
      </c>
      <c r="L13" s="51">
        <v>7</v>
      </c>
      <c r="M13" s="51">
        <v>8</v>
      </c>
      <c r="N13" s="51">
        <v>9</v>
      </c>
      <c r="O13" s="41"/>
      <c r="P13" s="41"/>
      <c r="Q13" s="41"/>
      <c r="R13" s="41"/>
      <c r="S13" s="41"/>
      <c r="T13" s="41"/>
      <c r="U13" s="41"/>
      <c r="V13" s="41"/>
    </row>
    <row r="14" spans="1:110" s="40" customFormat="1" ht="12.75" x14ac:dyDescent="0.2">
      <c r="A14" s="46"/>
      <c r="B14" s="50"/>
      <c r="C14" s="50"/>
      <c r="D14" s="50"/>
      <c r="E14" s="50"/>
      <c r="O14" s="41"/>
      <c r="P14" s="41"/>
      <c r="Q14" s="41"/>
      <c r="R14" s="41"/>
      <c r="S14" s="41"/>
      <c r="T14" s="41"/>
      <c r="U14" s="41"/>
      <c r="V14" s="41"/>
    </row>
    <row r="15" spans="1:110" s="40" customFormat="1" ht="15.75" customHeight="1" x14ac:dyDescent="0.2">
      <c r="A15" s="46"/>
      <c r="B15" s="49" t="s">
        <v>120</v>
      </c>
      <c r="C15" s="48"/>
      <c r="D15" s="48"/>
      <c r="E15" s="48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110" s="40" customFormat="1" ht="37.5" customHeight="1" x14ac:dyDescent="0.2">
      <c r="A16" s="46"/>
      <c r="B16" s="31" t="s">
        <v>9</v>
      </c>
      <c r="C16" s="26" t="s">
        <v>119</v>
      </c>
      <c r="D16" s="31" t="s">
        <v>118</v>
      </c>
      <c r="E16" s="26" t="s">
        <v>117</v>
      </c>
      <c r="F16" s="30">
        <v>307709</v>
      </c>
      <c r="G16" s="30">
        <v>296357</v>
      </c>
      <c r="H16" s="30">
        <v>285471</v>
      </c>
      <c r="I16" s="30">
        <v>274836</v>
      </c>
      <c r="J16" s="30">
        <v>67420</v>
      </c>
      <c r="K16" s="30">
        <v>0</v>
      </c>
      <c r="L16" s="30">
        <v>0</v>
      </c>
      <c r="M16" s="30">
        <v>0</v>
      </c>
      <c r="N16" s="20">
        <v>1231793</v>
      </c>
      <c r="O16" s="41"/>
      <c r="P16" s="41"/>
      <c r="Q16" s="41"/>
      <c r="R16" s="41"/>
      <c r="S16" s="41"/>
      <c r="T16" s="41"/>
      <c r="U16" s="41"/>
      <c r="V16" s="41"/>
    </row>
    <row r="17" spans="1:22" s="40" customFormat="1" ht="38.25" x14ac:dyDescent="0.2">
      <c r="A17" s="46"/>
      <c r="B17" s="31" t="s">
        <v>9</v>
      </c>
      <c r="C17" s="26" t="s">
        <v>8</v>
      </c>
      <c r="D17" s="31" t="s">
        <v>116</v>
      </c>
      <c r="E17" s="26" t="s">
        <v>115</v>
      </c>
      <c r="F17" s="30">
        <v>52305</v>
      </c>
      <c r="G17" s="30">
        <v>55813</v>
      </c>
      <c r="H17" s="30">
        <v>53876</v>
      </c>
      <c r="I17" s="30">
        <v>51934</v>
      </c>
      <c r="J17" s="30">
        <v>50057</v>
      </c>
      <c r="K17" s="30">
        <v>36250</v>
      </c>
      <c r="L17" s="30">
        <v>0</v>
      </c>
      <c r="M17" s="30">
        <v>0</v>
      </c>
      <c r="N17" s="20">
        <v>300235</v>
      </c>
      <c r="O17" s="41"/>
      <c r="P17" s="41"/>
      <c r="Q17" s="41"/>
      <c r="R17" s="41"/>
      <c r="S17" s="41"/>
      <c r="T17" s="41"/>
      <c r="U17" s="41"/>
      <c r="V17" s="41"/>
    </row>
    <row r="18" spans="1:22" s="40" customFormat="1" ht="51" x14ac:dyDescent="0.2">
      <c r="A18" s="46"/>
      <c r="B18" s="31" t="s">
        <v>9</v>
      </c>
      <c r="C18" s="26" t="s">
        <v>8</v>
      </c>
      <c r="D18" s="31" t="s">
        <v>114</v>
      </c>
      <c r="E18" s="26" t="s">
        <v>113</v>
      </c>
      <c r="F18" s="30">
        <v>357583</v>
      </c>
      <c r="G18" s="30">
        <v>362866</v>
      </c>
      <c r="H18" s="30">
        <v>350246</v>
      </c>
      <c r="I18" s="30">
        <v>337464</v>
      </c>
      <c r="J18" s="30">
        <v>324699</v>
      </c>
      <c r="K18" s="30">
        <v>79616</v>
      </c>
      <c r="L18" s="30">
        <v>0</v>
      </c>
      <c r="M18" s="30">
        <v>0</v>
      </c>
      <c r="N18" s="20">
        <v>1812474</v>
      </c>
      <c r="O18" s="41"/>
      <c r="P18" s="41"/>
      <c r="Q18" s="41"/>
      <c r="R18" s="41"/>
      <c r="S18" s="41"/>
      <c r="T18" s="41"/>
      <c r="U18" s="41"/>
      <c r="V18" s="41"/>
    </row>
    <row r="19" spans="1:22" s="40" customFormat="1" ht="51" x14ac:dyDescent="0.2">
      <c r="A19" s="46"/>
      <c r="B19" s="31" t="s">
        <v>9</v>
      </c>
      <c r="C19" s="26" t="s">
        <v>8</v>
      </c>
      <c r="D19" s="31" t="s">
        <v>112</v>
      </c>
      <c r="E19" s="26" t="s">
        <v>111</v>
      </c>
      <c r="F19" s="30">
        <v>114763</v>
      </c>
      <c r="G19" s="30">
        <v>115264</v>
      </c>
      <c r="H19" s="30">
        <v>111315</v>
      </c>
      <c r="I19" s="30">
        <v>107354</v>
      </c>
      <c r="J19" s="30">
        <v>49997</v>
      </c>
      <c r="K19" s="30">
        <v>36229</v>
      </c>
      <c r="L19" s="30">
        <v>0</v>
      </c>
      <c r="M19" s="30">
        <v>0</v>
      </c>
      <c r="N19" s="20">
        <v>534922</v>
      </c>
      <c r="O19" s="41"/>
      <c r="P19" s="41"/>
      <c r="Q19" s="41"/>
      <c r="R19" s="41"/>
      <c r="S19" s="41"/>
      <c r="T19" s="41"/>
      <c r="U19" s="41"/>
      <c r="V19" s="41"/>
    </row>
    <row r="20" spans="1:22" s="40" customFormat="1" ht="102" x14ac:dyDescent="0.2">
      <c r="A20" s="46"/>
      <c r="B20" s="31" t="s">
        <v>9</v>
      </c>
      <c r="C20" s="26" t="s">
        <v>8</v>
      </c>
      <c r="D20" s="31" t="s">
        <v>110</v>
      </c>
      <c r="E20" s="26" t="s">
        <v>108</v>
      </c>
      <c r="F20" s="30">
        <v>29144</v>
      </c>
      <c r="G20" s="30">
        <v>28514</v>
      </c>
      <c r="H20" s="30">
        <v>15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20">
        <v>57673</v>
      </c>
      <c r="O20" s="41"/>
      <c r="P20" s="41"/>
      <c r="Q20" s="41"/>
      <c r="R20" s="41"/>
      <c r="S20" s="41"/>
      <c r="T20" s="41"/>
      <c r="U20" s="41"/>
      <c r="V20" s="41"/>
    </row>
    <row r="21" spans="1:22" s="40" customFormat="1" ht="76.5" x14ac:dyDescent="0.2">
      <c r="A21" s="46"/>
      <c r="B21" s="31" t="s">
        <v>9</v>
      </c>
      <c r="C21" s="26" t="s">
        <v>8</v>
      </c>
      <c r="D21" s="31" t="s">
        <v>109</v>
      </c>
      <c r="E21" s="26" t="s">
        <v>108</v>
      </c>
      <c r="F21" s="30">
        <v>26504</v>
      </c>
      <c r="G21" s="30">
        <v>25931</v>
      </c>
      <c r="H21" s="30">
        <v>13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20">
        <v>52448</v>
      </c>
      <c r="O21" s="41"/>
      <c r="P21" s="41"/>
      <c r="Q21" s="41"/>
      <c r="R21" s="41"/>
      <c r="S21" s="41"/>
      <c r="T21" s="41"/>
      <c r="U21" s="41"/>
      <c r="V21" s="41"/>
    </row>
    <row r="22" spans="1:22" s="40" customFormat="1" ht="25.5" x14ac:dyDescent="0.2">
      <c r="A22" s="46"/>
      <c r="B22" s="31" t="s">
        <v>9</v>
      </c>
      <c r="C22" s="26" t="s">
        <v>8</v>
      </c>
      <c r="D22" s="31" t="s">
        <v>107</v>
      </c>
      <c r="E22" s="26" t="s">
        <v>106</v>
      </c>
      <c r="F22" s="30">
        <v>564660</v>
      </c>
      <c r="G22" s="30">
        <v>603467</v>
      </c>
      <c r="H22" s="30">
        <v>587302</v>
      </c>
      <c r="I22" s="30">
        <v>570227</v>
      </c>
      <c r="J22" s="30">
        <v>553503</v>
      </c>
      <c r="K22" s="30">
        <v>536054</v>
      </c>
      <c r="L22" s="30">
        <v>518991</v>
      </c>
      <c r="M22" s="30">
        <v>2445303</v>
      </c>
      <c r="N22" s="20">
        <v>6379507</v>
      </c>
      <c r="O22" s="41"/>
      <c r="P22" s="41"/>
      <c r="Q22" s="41"/>
      <c r="R22" s="41"/>
      <c r="S22" s="41"/>
      <c r="T22" s="41"/>
      <c r="U22" s="41"/>
      <c r="V22" s="41"/>
    </row>
    <row r="23" spans="1:22" s="40" customFormat="1" ht="89.25" x14ac:dyDescent="0.2">
      <c r="A23" s="46"/>
      <c r="B23" s="31" t="s">
        <v>9</v>
      </c>
      <c r="C23" s="26" t="s">
        <v>8</v>
      </c>
      <c r="D23" s="31" t="s">
        <v>105</v>
      </c>
      <c r="E23" s="26" t="s">
        <v>104</v>
      </c>
      <c r="F23" s="30">
        <v>68339</v>
      </c>
      <c r="G23" s="30">
        <v>67238</v>
      </c>
      <c r="H23" s="30">
        <v>32790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20">
        <v>168367</v>
      </c>
      <c r="O23" s="41"/>
      <c r="P23" s="41"/>
      <c r="Q23" s="41"/>
      <c r="R23" s="41"/>
      <c r="S23" s="41"/>
      <c r="T23" s="41"/>
      <c r="U23" s="41"/>
      <c r="V23" s="41"/>
    </row>
    <row r="24" spans="1:22" s="40" customFormat="1" ht="63.75" x14ac:dyDescent="0.2">
      <c r="A24" s="46"/>
      <c r="B24" s="31" t="s">
        <v>9</v>
      </c>
      <c r="C24" s="26" t="s">
        <v>8</v>
      </c>
      <c r="D24" s="31" t="s">
        <v>103</v>
      </c>
      <c r="E24" s="26" t="s">
        <v>102</v>
      </c>
      <c r="F24" s="30">
        <v>78691</v>
      </c>
      <c r="G24" s="30">
        <v>77495</v>
      </c>
      <c r="H24" s="30">
        <v>37793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20">
        <v>193979</v>
      </c>
      <c r="O24" s="41"/>
      <c r="P24" s="41"/>
      <c r="Q24" s="41"/>
      <c r="R24" s="41"/>
      <c r="S24" s="41"/>
      <c r="T24" s="41"/>
      <c r="U24" s="41"/>
      <c r="V24" s="41"/>
    </row>
    <row r="25" spans="1:22" s="40" customFormat="1" ht="63.75" x14ac:dyDescent="0.2">
      <c r="A25" s="46"/>
      <c r="B25" s="31" t="s">
        <v>9</v>
      </c>
      <c r="C25" s="26" t="s">
        <v>8</v>
      </c>
      <c r="D25" s="31" t="s">
        <v>101</v>
      </c>
      <c r="E25" s="26" t="s">
        <v>100</v>
      </c>
      <c r="F25" s="30">
        <v>51638</v>
      </c>
      <c r="G25" s="30">
        <v>51090</v>
      </c>
      <c r="H25" s="30">
        <v>49110</v>
      </c>
      <c r="I25" s="30">
        <v>66</v>
      </c>
      <c r="J25" s="30">
        <v>0</v>
      </c>
      <c r="K25" s="30">
        <v>0</v>
      </c>
      <c r="L25" s="30">
        <v>0</v>
      </c>
      <c r="M25" s="30">
        <v>0</v>
      </c>
      <c r="N25" s="20">
        <v>151904</v>
      </c>
      <c r="O25" s="41"/>
      <c r="P25" s="41"/>
      <c r="Q25" s="41"/>
      <c r="R25" s="41"/>
      <c r="S25" s="41"/>
      <c r="T25" s="41"/>
      <c r="U25" s="41"/>
      <c r="V25" s="41"/>
    </row>
    <row r="26" spans="1:22" s="40" customFormat="1" ht="76.5" x14ac:dyDescent="0.2">
      <c r="A26" s="46"/>
      <c r="B26" s="31" t="s">
        <v>9</v>
      </c>
      <c r="C26" s="26" t="s">
        <v>8</v>
      </c>
      <c r="D26" s="31" t="s">
        <v>99</v>
      </c>
      <c r="E26" s="26" t="s">
        <v>93</v>
      </c>
      <c r="F26" s="30">
        <v>26825</v>
      </c>
      <c r="G26" s="30">
        <v>26618</v>
      </c>
      <c r="H26" s="30">
        <v>25639</v>
      </c>
      <c r="I26" s="30">
        <v>18618</v>
      </c>
      <c r="J26" s="30">
        <v>0</v>
      </c>
      <c r="K26" s="30">
        <v>0</v>
      </c>
      <c r="L26" s="30">
        <v>0</v>
      </c>
      <c r="M26" s="30">
        <v>0</v>
      </c>
      <c r="N26" s="20">
        <v>97700</v>
      </c>
      <c r="O26" s="41"/>
      <c r="P26" s="41"/>
      <c r="Q26" s="41"/>
      <c r="R26" s="41"/>
      <c r="S26" s="41"/>
      <c r="T26" s="41"/>
      <c r="U26" s="41"/>
      <c r="V26" s="41"/>
    </row>
    <row r="27" spans="1:22" s="40" customFormat="1" ht="89.25" x14ac:dyDescent="0.2">
      <c r="A27" s="46"/>
      <c r="B27" s="31" t="s">
        <v>9</v>
      </c>
      <c r="C27" s="26" t="s">
        <v>8</v>
      </c>
      <c r="D27" s="31" t="s">
        <v>98</v>
      </c>
      <c r="E27" s="26" t="s">
        <v>97</v>
      </c>
      <c r="F27" s="30">
        <v>47743</v>
      </c>
      <c r="G27" s="30">
        <v>47251</v>
      </c>
      <c r="H27" s="30">
        <v>45496</v>
      </c>
      <c r="I27" s="30">
        <v>33075</v>
      </c>
      <c r="J27" s="30">
        <v>0</v>
      </c>
      <c r="K27" s="30">
        <v>0</v>
      </c>
      <c r="L27" s="30">
        <v>0</v>
      </c>
      <c r="M27" s="30">
        <v>0</v>
      </c>
      <c r="N27" s="20">
        <v>173565</v>
      </c>
      <c r="O27" s="41"/>
      <c r="P27" s="41"/>
      <c r="Q27" s="41"/>
      <c r="R27" s="41"/>
      <c r="S27" s="41"/>
      <c r="T27" s="41"/>
      <c r="U27" s="41"/>
      <c r="V27" s="41"/>
    </row>
    <row r="28" spans="1:22" s="40" customFormat="1" ht="114.75" x14ac:dyDescent="0.2">
      <c r="A28" s="46"/>
      <c r="B28" s="31" t="s">
        <v>9</v>
      </c>
      <c r="C28" s="26" t="s">
        <v>8</v>
      </c>
      <c r="D28" s="31" t="s">
        <v>96</v>
      </c>
      <c r="E28" s="26" t="s">
        <v>95</v>
      </c>
      <c r="F28" s="30">
        <v>18020</v>
      </c>
      <c r="G28" s="30">
        <v>17904</v>
      </c>
      <c r="H28" s="30">
        <v>17222</v>
      </c>
      <c r="I28" s="30">
        <v>16568</v>
      </c>
      <c r="J28" s="30">
        <v>24</v>
      </c>
      <c r="K28" s="30">
        <v>0</v>
      </c>
      <c r="L28" s="30">
        <v>0</v>
      </c>
      <c r="M28" s="30">
        <v>0</v>
      </c>
      <c r="N28" s="20">
        <v>69738</v>
      </c>
      <c r="O28" s="41"/>
      <c r="P28" s="41"/>
      <c r="Q28" s="41"/>
      <c r="R28" s="41"/>
      <c r="S28" s="41"/>
      <c r="T28" s="41"/>
      <c r="U28" s="41"/>
      <c r="V28" s="41"/>
    </row>
    <row r="29" spans="1:22" s="40" customFormat="1" ht="89.25" x14ac:dyDescent="0.2">
      <c r="A29" s="46"/>
      <c r="B29" s="31" t="s">
        <v>9</v>
      </c>
      <c r="C29" s="26" t="s">
        <v>8</v>
      </c>
      <c r="D29" s="31" t="s">
        <v>94</v>
      </c>
      <c r="E29" s="26" t="s">
        <v>93</v>
      </c>
      <c r="F29" s="30">
        <v>45216</v>
      </c>
      <c r="G29" s="30">
        <v>44868</v>
      </c>
      <c r="H29" s="30">
        <v>43217</v>
      </c>
      <c r="I29" s="30">
        <v>31383</v>
      </c>
      <c r="J29" s="30">
        <v>0</v>
      </c>
      <c r="K29" s="30">
        <v>0</v>
      </c>
      <c r="L29" s="30">
        <v>0</v>
      </c>
      <c r="M29" s="30">
        <v>0</v>
      </c>
      <c r="N29" s="20">
        <v>164684</v>
      </c>
      <c r="O29" s="41"/>
      <c r="P29" s="41"/>
      <c r="Q29" s="41"/>
      <c r="R29" s="41"/>
      <c r="S29" s="41"/>
      <c r="T29" s="41"/>
      <c r="U29" s="41"/>
      <c r="V29" s="41"/>
    </row>
    <row r="30" spans="1:22" s="40" customFormat="1" ht="38.25" x14ac:dyDescent="0.2">
      <c r="A30" s="46"/>
      <c r="B30" s="31" t="s">
        <v>9</v>
      </c>
      <c r="C30" s="26" t="s">
        <v>8</v>
      </c>
      <c r="D30" s="31" t="s">
        <v>92</v>
      </c>
      <c r="E30" s="26" t="s">
        <v>91</v>
      </c>
      <c r="F30" s="30">
        <v>123792</v>
      </c>
      <c r="G30" s="30">
        <v>127921</v>
      </c>
      <c r="H30" s="30">
        <v>123915</v>
      </c>
      <c r="I30" s="30">
        <v>119899</v>
      </c>
      <c r="J30" s="30">
        <v>115924</v>
      </c>
      <c r="K30" s="30">
        <v>111861</v>
      </c>
      <c r="L30" s="30">
        <v>107848</v>
      </c>
      <c r="M30" s="30">
        <v>154401</v>
      </c>
      <c r="N30" s="20">
        <v>985561</v>
      </c>
      <c r="O30" s="41"/>
      <c r="P30" s="41"/>
      <c r="Q30" s="41"/>
      <c r="R30" s="41"/>
      <c r="S30" s="41"/>
      <c r="T30" s="41"/>
      <c r="U30" s="41"/>
      <c r="V30" s="41"/>
    </row>
    <row r="31" spans="1:22" s="40" customFormat="1" ht="89.25" x14ac:dyDescent="0.2">
      <c r="A31" s="46"/>
      <c r="B31" s="31" t="s">
        <v>9</v>
      </c>
      <c r="C31" s="26" t="s">
        <v>8</v>
      </c>
      <c r="D31" s="31" t="s">
        <v>90</v>
      </c>
      <c r="E31" s="26" t="s">
        <v>88</v>
      </c>
      <c r="F31" s="30">
        <v>261621</v>
      </c>
      <c r="G31" s="30">
        <v>280582</v>
      </c>
      <c r="H31" s="30">
        <v>273189</v>
      </c>
      <c r="I31" s="30">
        <v>265775</v>
      </c>
      <c r="J31" s="30">
        <v>258560</v>
      </c>
      <c r="K31" s="30">
        <v>250938</v>
      </c>
      <c r="L31" s="30">
        <v>243530</v>
      </c>
      <c r="M31" s="30">
        <v>1590695</v>
      </c>
      <c r="N31" s="20">
        <v>3424890</v>
      </c>
      <c r="O31" s="41"/>
      <c r="P31" s="41"/>
      <c r="Q31" s="41"/>
      <c r="R31" s="41"/>
      <c r="S31" s="41"/>
      <c r="T31" s="41"/>
      <c r="U31" s="41"/>
      <c r="V31" s="41"/>
    </row>
    <row r="32" spans="1:22" s="40" customFormat="1" ht="51" x14ac:dyDescent="0.2">
      <c r="A32" s="46"/>
      <c r="B32" s="31" t="s">
        <v>9</v>
      </c>
      <c r="C32" s="26" t="s">
        <v>8</v>
      </c>
      <c r="D32" s="31" t="s">
        <v>89</v>
      </c>
      <c r="E32" s="26" t="s">
        <v>88</v>
      </c>
      <c r="F32" s="30">
        <v>34579</v>
      </c>
      <c r="G32" s="30">
        <v>36062</v>
      </c>
      <c r="H32" s="30">
        <v>34967</v>
      </c>
      <c r="I32" s="30">
        <v>33869</v>
      </c>
      <c r="J32" s="30">
        <v>32786</v>
      </c>
      <c r="K32" s="30">
        <v>31672</v>
      </c>
      <c r="L32" s="30">
        <v>30575</v>
      </c>
      <c r="M32" s="30">
        <v>71663</v>
      </c>
      <c r="N32" s="20">
        <v>306173</v>
      </c>
      <c r="O32" s="41"/>
      <c r="P32" s="41"/>
      <c r="Q32" s="41"/>
      <c r="R32" s="41"/>
      <c r="S32" s="41"/>
      <c r="T32" s="41"/>
      <c r="U32" s="41"/>
      <c r="V32" s="41"/>
    </row>
    <row r="33" spans="1:22" s="40" customFormat="1" ht="102" x14ac:dyDescent="0.2">
      <c r="A33" s="46"/>
      <c r="B33" s="31" t="s">
        <v>9</v>
      </c>
      <c r="C33" s="26" t="s">
        <v>8</v>
      </c>
      <c r="D33" s="31" t="s">
        <v>87</v>
      </c>
      <c r="E33" s="26" t="s">
        <v>86</v>
      </c>
      <c r="F33" s="30">
        <v>20768</v>
      </c>
      <c r="G33" s="30">
        <v>20775</v>
      </c>
      <c r="H33" s="30">
        <v>20038</v>
      </c>
      <c r="I33" s="30">
        <v>19299</v>
      </c>
      <c r="J33" s="30">
        <v>14015</v>
      </c>
      <c r="K33" s="30">
        <v>0</v>
      </c>
      <c r="L33" s="30">
        <v>0</v>
      </c>
      <c r="M33" s="30">
        <v>0</v>
      </c>
      <c r="N33" s="20">
        <v>94895</v>
      </c>
      <c r="O33" s="41"/>
      <c r="P33" s="41"/>
      <c r="Q33" s="41"/>
      <c r="R33" s="41"/>
      <c r="S33" s="41"/>
      <c r="T33" s="41"/>
      <c r="U33" s="41"/>
      <c r="V33" s="41"/>
    </row>
    <row r="34" spans="1:22" s="40" customFormat="1" ht="89.25" x14ac:dyDescent="0.2">
      <c r="A34" s="46"/>
      <c r="B34" s="31" t="s">
        <v>9</v>
      </c>
      <c r="C34" s="26" t="s">
        <v>8</v>
      </c>
      <c r="D34" s="31" t="s">
        <v>85</v>
      </c>
      <c r="E34" s="26" t="s">
        <v>84</v>
      </c>
      <c r="F34" s="30">
        <v>12110</v>
      </c>
      <c r="G34" s="30">
        <v>12085</v>
      </c>
      <c r="H34" s="30">
        <v>11647</v>
      </c>
      <c r="I34" s="30">
        <v>11221</v>
      </c>
      <c r="J34" s="30">
        <v>10796</v>
      </c>
      <c r="K34" s="30">
        <v>6</v>
      </c>
      <c r="L34" s="30">
        <v>0</v>
      </c>
      <c r="M34" s="30">
        <v>0</v>
      </c>
      <c r="N34" s="20">
        <v>57865</v>
      </c>
      <c r="O34" s="41"/>
      <c r="P34" s="41"/>
      <c r="Q34" s="41"/>
      <c r="R34" s="41"/>
      <c r="S34" s="41"/>
      <c r="T34" s="41"/>
      <c r="U34" s="41"/>
      <c r="V34" s="41"/>
    </row>
    <row r="35" spans="1:22" s="40" customFormat="1" ht="114.75" x14ac:dyDescent="0.2">
      <c r="A35" s="46"/>
      <c r="B35" s="31" t="s">
        <v>9</v>
      </c>
      <c r="C35" s="26" t="s">
        <v>8</v>
      </c>
      <c r="D35" s="31" t="s">
        <v>83</v>
      </c>
      <c r="E35" s="26" t="s">
        <v>82</v>
      </c>
      <c r="F35" s="30">
        <v>86464</v>
      </c>
      <c r="G35" s="30">
        <v>89750</v>
      </c>
      <c r="H35" s="30">
        <v>86798</v>
      </c>
      <c r="I35" s="30">
        <v>84104</v>
      </c>
      <c r="J35" s="30">
        <v>81449</v>
      </c>
      <c r="K35" s="30">
        <v>78714</v>
      </c>
      <c r="L35" s="30">
        <v>76022</v>
      </c>
      <c r="M35" s="30">
        <v>203640</v>
      </c>
      <c r="N35" s="20">
        <v>786941</v>
      </c>
      <c r="O35" s="41"/>
      <c r="P35" s="41"/>
      <c r="Q35" s="41"/>
      <c r="R35" s="41"/>
      <c r="S35" s="41"/>
      <c r="T35" s="41"/>
      <c r="U35" s="41"/>
      <c r="V35" s="41"/>
    </row>
    <row r="36" spans="1:22" s="40" customFormat="1" ht="89.25" x14ac:dyDescent="0.2">
      <c r="A36" s="46"/>
      <c r="B36" s="31" t="s">
        <v>9</v>
      </c>
      <c r="C36" s="26" t="s">
        <v>8</v>
      </c>
      <c r="D36" s="31" t="s">
        <v>81</v>
      </c>
      <c r="E36" s="26" t="s">
        <v>80</v>
      </c>
      <c r="F36" s="30">
        <v>219839</v>
      </c>
      <c r="G36" s="30">
        <v>206151</v>
      </c>
      <c r="H36" s="30">
        <v>200817</v>
      </c>
      <c r="I36" s="30">
        <v>196618</v>
      </c>
      <c r="J36" s="30">
        <v>192655</v>
      </c>
      <c r="K36" s="30">
        <v>188214</v>
      </c>
      <c r="L36" s="30">
        <v>184018</v>
      </c>
      <c r="M36" s="30">
        <v>2622066</v>
      </c>
      <c r="N36" s="20">
        <v>4010378</v>
      </c>
      <c r="O36" s="41"/>
      <c r="P36" s="41"/>
      <c r="Q36" s="41"/>
      <c r="R36" s="41"/>
      <c r="S36" s="41"/>
      <c r="T36" s="41"/>
      <c r="U36" s="41"/>
      <c r="V36" s="41"/>
    </row>
    <row r="37" spans="1:22" s="40" customFormat="1" ht="76.5" x14ac:dyDescent="0.2">
      <c r="A37" s="46"/>
      <c r="B37" s="31" t="s">
        <v>9</v>
      </c>
      <c r="C37" s="26" t="s">
        <v>8</v>
      </c>
      <c r="D37" s="31" t="s">
        <v>79</v>
      </c>
      <c r="E37" s="26" t="s">
        <v>77</v>
      </c>
      <c r="F37" s="30">
        <v>15805</v>
      </c>
      <c r="G37" s="30">
        <v>16032</v>
      </c>
      <c r="H37" s="30">
        <v>15478</v>
      </c>
      <c r="I37" s="30">
        <v>14923</v>
      </c>
      <c r="J37" s="30">
        <v>14368</v>
      </c>
      <c r="K37" s="30">
        <v>6982</v>
      </c>
      <c r="L37" s="30">
        <v>0</v>
      </c>
      <c r="M37" s="30">
        <v>0</v>
      </c>
      <c r="N37" s="20">
        <v>83588</v>
      </c>
      <c r="O37" s="41"/>
      <c r="P37" s="41"/>
      <c r="Q37" s="41"/>
      <c r="R37" s="41"/>
      <c r="S37" s="41"/>
      <c r="T37" s="41"/>
      <c r="U37" s="41"/>
      <c r="V37" s="41"/>
    </row>
    <row r="38" spans="1:22" s="40" customFormat="1" ht="63.75" x14ac:dyDescent="0.2">
      <c r="A38" s="46"/>
      <c r="B38" s="31" t="s">
        <v>9</v>
      </c>
      <c r="C38" s="26" t="s">
        <v>8</v>
      </c>
      <c r="D38" s="31" t="s">
        <v>78</v>
      </c>
      <c r="E38" s="26" t="s">
        <v>77</v>
      </c>
      <c r="F38" s="30">
        <v>20159</v>
      </c>
      <c r="G38" s="30">
        <v>20449</v>
      </c>
      <c r="H38" s="30">
        <v>19742</v>
      </c>
      <c r="I38" s="30">
        <v>19033</v>
      </c>
      <c r="J38" s="30">
        <v>18326</v>
      </c>
      <c r="K38" s="30">
        <v>8905</v>
      </c>
      <c r="L38" s="30">
        <v>0</v>
      </c>
      <c r="M38" s="30">
        <v>0</v>
      </c>
      <c r="N38" s="20">
        <v>106614</v>
      </c>
      <c r="O38" s="41"/>
      <c r="P38" s="41"/>
      <c r="Q38" s="41"/>
      <c r="R38" s="41"/>
      <c r="S38" s="41"/>
      <c r="T38" s="41"/>
      <c r="U38" s="41"/>
      <c r="V38" s="41"/>
    </row>
    <row r="39" spans="1:22" s="40" customFormat="1" ht="76.5" x14ac:dyDescent="0.2">
      <c r="A39" s="46"/>
      <c r="B39" s="31" t="s">
        <v>9</v>
      </c>
      <c r="C39" s="26" t="s">
        <v>8</v>
      </c>
      <c r="D39" s="31" t="s">
        <v>76</v>
      </c>
      <c r="E39" s="26" t="s">
        <v>75</v>
      </c>
      <c r="F39" s="30">
        <v>111475</v>
      </c>
      <c r="G39" s="30">
        <v>121981</v>
      </c>
      <c r="H39" s="30">
        <v>118420</v>
      </c>
      <c r="I39" s="30">
        <v>114850</v>
      </c>
      <c r="J39" s="30">
        <v>111394</v>
      </c>
      <c r="K39" s="30">
        <v>107704</v>
      </c>
      <c r="L39" s="30">
        <v>104135</v>
      </c>
      <c r="M39" s="30">
        <v>811541</v>
      </c>
      <c r="N39" s="20">
        <v>1601500</v>
      </c>
      <c r="O39" s="41"/>
      <c r="P39" s="41"/>
      <c r="Q39" s="41"/>
      <c r="R39" s="41"/>
      <c r="S39" s="41"/>
      <c r="T39" s="41"/>
      <c r="U39" s="41"/>
      <c r="V39" s="41"/>
    </row>
    <row r="40" spans="1:22" s="40" customFormat="1" ht="89.25" x14ac:dyDescent="0.2">
      <c r="A40" s="46"/>
      <c r="B40" s="31" t="s">
        <v>9</v>
      </c>
      <c r="C40" s="26" t="s">
        <v>8</v>
      </c>
      <c r="D40" s="31" t="s">
        <v>74</v>
      </c>
      <c r="E40" s="26" t="s">
        <v>73</v>
      </c>
      <c r="F40" s="30">
        <v>24110</v>
      </c>
      <c r="G40" s="30">
        <v>25703</v>
      </c>
      <c r="H40" s="30">
        <v>25017</v>
      </c>
      <c r="I40" s="30">
        <v>24329</v>
      </c>
      <c r="J40" s="30">
        <v>23664</v>
      </c>
      <c r="K40" s="30">
        <v>22953</v>
      </c>
      <c r="L40" s="30">
        <v>22265</v>
      </c>
      <c r="M40" s="30">
        <v>177311</v>
      </c>
      <c r="N40" s="20">
        <v>345352</v>
      </c>
      <c r="O40" s="41"/>
      <c r="P40" s="41"/>
      <c r="Q40" s="41"/>
      <c r="R40" s="41"/>
      <c r="S40" s="41"/>
      <c r="T40" s="41"/>
      <c r="U40" s="41"/>
      <c r="V40" s="41"/>
    </row>
    <row r="41" spans="1:22" s="40" customFormat="1" ht="51" x14ac:dyDescent="0.2">
      <c r="A41" s="46"/>
      <c r="B41" s="31" t="s">
        <v>9</v>
      </c>
      <c r="C41" s="26" t="s">
        <v>8</v>
      </c>
      <c r="D41" s="31" t="s">
        <v>72</v>
      </c>
      <c r="E41" s="26" t="s">
        <v>71</v>
      </c>
      <c r="F41" s="30">
        <v>74345</v>
      </c>
      <c r="G41" s="30">
        <v>76802</v>
      </c>
      <c r="H41" s="30">
        <v>74527</v>
      </c>
      <c r="I41" s="30">
        <v>72245</v>
      </c>
      <c r="J41" s="30">
        <v>70007</v>
      </c>
      <c r="K41" s="30">
        <v>67679</v>
      </c>
      <c r="L41" s="30">
        <v>65399</v>
      </c>
      <c r="M41" s="30">
        <v>279625</v>
      </c>
      <c r="N41" s="20">
        <v>780629</v>
      </c>
      <c r="O41" s="41"/>
      <c r="P41" s="41"/>
      <c r="Q41" s="41"/>
      <c r="R41" s="41"/>
      <c r="S41" s="41"/>
      <c r="T41" s="41"/>
      <c r="U41" s="41"/>
      <c r="V41" s="41"/>
    </row>
    <row r="42" spans="1:22" s="40" customFormat="1" ht="63.75" x14ac:dyDescent="0.2">
      <c r="A42" s="46"/>
      <c r="B42" s="31" t="s">
        <v>9</v>
      </c>
      <c r="C42" s="26" t="s">
        <v>8</v>
      </c>
      <c r="D42" s="31" t="s">
        <v>70</v>
      </c>
      <c r="E42" s="26" t="s">
        <v>69</v>
      </c>
      <c r="F42" s="30">
        <v>31090</v>
      </c>
      <c r="G42" s="30">
        <v>32313</v>
      </c>
      <c r="H42" s="30">
        <v>31245</v>
      </c>
      <c r="I42" s="30">
        <v>30292</v>
      </c>
      <c r="J42" s="30">
        <v>29358</v>
      </c>
      <c r="K42" s="30">
        <v>28387</v>
      </c>
      <c r="L42" s="30">
        <v>27435</v>
      </c>
      <c r="M42" s="30">
        <v>117382</v>
      </c>
      <c r="N42" s="20">
        <v>327502</v>
      </c>
      <c r="O42" s="41"/>
      <c r="P42" s="41"/>
      <c r="Q42" s="41"/>
      <c r="R42" s="41"/>
      <c r="S42" s="41"/>
      <c r="T42" s="41"/>
      <c r="U42" s="41"/>
      <c r="V42" s="41"/>
    </row>
    <row r="43" spans="1:22" s="40" customFormat="1" ht="51" x14ac:dyDescent="0.2">
      <c r="A43" s="46"/>
      <c r="B43" s="31" t="s">
        <v>9</v>
      </c>
      <c r="C43" s="26" t="s">
        <v>8</v>
      </c>
      <c r="D43" s="31" t="s">
        <v>68</v>
      </c>
      <c r="E43" s="26" t="s">
        <v>67</v>
      </c>
      <c r="F43" s="30">
        <v>54704</v>
      </c>
      <c r="G43" s="30">
        <v>56931</v>
      </c>
      <c r="H43" s="30">
        <v>55045</v>
      </c>
      <c r="I43" s="30">
        <v>53372</v>
      </c>
      <c r="J43" s="30">
        <v>51732</v>
      </c>
      <c r="K43" s="30">
        <v>50025</v>
      </c>
      <c r="L43" s="30">
        <v>48353</v>
      </c>
      <c r="M43" s="30">
        <v>210804</v>
      </c>
      <c r="N43" s="20">
        <v>580966</v>
      </c>
      <c r="O43" s="41"/>
      <c r="P43" s="41"/>
      <c r="Q43" s="41"/>
      <c r="R43" s="41"/>
      <c r="S43" s="41"/>
      <c r="T43" s="41"/>
      <c r="U43" s="41"/>
      <c r="V43" s="41"/>
    </row>
    <row r="44" spans="1:22" s="40" customFormat="1" ht="51" x14ac:dyDescent="0.2">
      <c r="A44" s="46"/>
      <c r="B44" s="31" t="s">
        <v>9</v>
      </c>
      <c r="C44" s="26" t="s">
        <v>8</v>
      </c>
      <c r="D44" s="31" t="s">
        <v>66</v>
      </c>
      <c r="E44" s="26" t="s">
        <v>65</v>
      </c>
      <c r="F44" s="30">
        <v>120639</v>
      </c>
      <c r="G44" s="30">
        <v>126521</v>
      </c>
      <c r="H44" s="30">
        <v>122406</v>
      </c>
      <c r="I44" s="30">
        <v>118747</v>
      </c>
      <c r="J44" s="30">
        <v>115160</v>
      </c>
      <c r="K44" s="30">
        <v>111422</v>
      </c>
      <c r="L44" s="30">
        <v>107765</v>
      </c>
      <c r="M44" s="30">
        <v>484154</v>
      </c>
      <c r="N44" s="20">
        <v>1306814</v>
      </c>
      <c r="O44" s="41"/>
      <c r="P44" s="41"/>
      <c r="Q44" s="41"/>
      <c r="R44" s="41"/>
      <c r="S44" s="41"/>
      <c r="T44" s="41"/>
      <c r="U44" s="41"/>
      <c r="V44" s="41"/>
    </row>
    <row r="45" spans="1:22" s="40" customFormat="1" ht="51" x14ac:dyDescent="0.2">
      <c r="A45" s="46"/>
      <c r="B45" s="31" t="s">
        <v>9</v>
      </c>
      <c r="C45" s="26" t="s">
        <v>8</v>
      </c>
      <c r="D45" s="31" t="s">
        <v>64</v>
      </c>
      <c r="E45" s="26" t="s">
        <v>63</v>
      </c>
      <c r="F45" s="30">
        <v>12168</v>
      </c>
      <c r="G45" s="30">
        <v>12496</v>
      </c>
      <c r="H45" s="30">
        <v>12089</v>
      </c>
      <c r="I45" s="30">
        <v>11681</v>
      </c>
      <c r="J45" s="30">
        <v>11276</v>
      </c>
      <c r="K45" s="30">
        <v>10865</v>
      </c>
      <c r="L45" s="30">
        <v>9524</v>
      </c>
      <c r="M45" s="30">
        <v>14</v>
      </c>
      <c r="N45" s="20">
        <v>80113</v>
      </c>
      <c r="O45" s="41"/>
      <c r="P45" s="41"/>
      <c r="Q45" s="41"/>
      <c r="R45" s="41"/>
      <c r="S45" s="41"/>
      <c r="T45" s="41"/>
      <c r="U45" s="41"/>
      <c r="V45" s="41"/>
    </row>
    <row r="46" spans="1:22" s="40" customFormat="1" ht="63.75" x14ac:dyDescent="0.2">
      <c r="A46" s="46"/>
      <c r="B46" s="31" t="s">
        <v>9</v>
      </c>
      <c r="C46" s="26" t="s">
        <v>8</v>
      </c>
      <c r="D46" s="31" t="s">
        <v>62</v>
      </c>
      <c r="E46" s="26" t="s">
        <v>61</v>
      </c>
      <c r="F46" s="30">
        <v>35543</v>
      </c>
      <c r="G46" s="30">
        <v>38239</v>
      </c>
      <c r="H46" s="30">
        <v>37212</v>
      </c>
      <c r="I46" s="30">
        <v>36181</v>
      </c>
      <c r="J46" s="30">
        <v>35178</v>
      </c>
      <c r="K46" s="30">
        <v>34120</v>
      </c>
      <c r="L46" s="30">
        <v>33090</v>
      </c>
      <c r="M46" s="30">
        <v>205084</v>
      </c>
      <c r="N46" s="20">
        <v>454647</v>
      </c>
      <c r="O46" s="41"/>
      <c r="P46" s="41"/>
      <c r="Q46" s="41"/>
      <c r="R46" s="41"/>
      <c r="S46" s="41"/>
      <c r="T46" s="41"/>
      <c r="U46" s="41"/>
      <c r="V46" s="41"/>
    </row>
    <row r="47" spans="1:22" s="40" customFormat="1" ht="51" x14ac:dyDescent="0.2">
      <c r="A47" s="46"/>
      <c r="B47" s="31" t="s">
        <v>9</v>
      </c>
      <c r="C47" s="26" t="s">
        <v>8</v>
      </c>
      <c r="D47" s="31" t="s">
        <v>60</v>
      </c>
      <c r="E47" s="26" t="s">
        <v>57</v>
      </c>
      <c r="F47" s="30">
        <v>89031</v>
      </c>
      <c r="G47" s="30">
        <v>91163</v>
      </c>
      <c r="H47" s="30">
        <v>88649</v>
      </c>
      <c r="I47" s="30">
        <v>86128</v>
      </c>
      <c r="J47" s="30">
        <v>83662</v>
      </c>
      <c r="K47" s="30">
        <v>81082</v>
      </c>
      <c r="L47" s="30">
        <v>78563</v>
      </c>
      <c r="M47" s="30">
        <v>403036</v>
      </c>
      <c r="N47" s="20">
        <v>1001314</v>
      </c>
      <c r="O47" s="41"/>
      <c r="P47" s="41"/>
      <c r="Q47" s="41"/>
      <c r="R47" s="41"/>
      <c r="S47" s="41"/>
      <c r="T47" s="41"/>
      <c r="U47" s="41"/>
      <c r="V47" s="41"/>
    </row>
    <row r="48" spans="1:22" s="40" customFormat="1" ht="63.75" x14ac:dyDescent="0.2">
      <c r="A48" s="46"/>
      <c r="B48" s="31" t="s">
        <v>9</v>
      </c>
      <c r="C48" s="26" t="s">
        <v>8</v>
      </c>
      <c r="D48" s="31" t="s">
        <v>59</v>
      </c>
      <c r="E48" s="26" t="s">
        <v>57</v>
      </c>
      <c r="F48" s="30">
        <v>34383</v>
      </c>
      <c r="G48" s="30">
        <v>34540</v>
      </c>
      <c r="H48" s="30">
        <v>33448</v>
      </c>
      <c r="I48" s="30">
        <v>32353</v>
      </c>
      <c r="J48" s="30">
        <v>31267</v>
      </c>
      <c r="K48" s="30">
        <v>30162</v>
      </c>
      <c r="L48" s="30">
        <v>29067</v>
      </c>
      <c r="M48" s="30">
        <v>21144</v>
      </c>
      <c r="N48" s="20">
        <v>246364</v>
      </c>
      <c r="O48" s="41"/>
      <c r="P48" s="41"/>
      <c r="Q48" s="41"/>
      <c r="R48" s="41"/>
      <c r="S48" s="41"/>
      <c r="T48" s="41"/>
      <c r="U48" s="41"/>
      <c r="V48" s="41"/>
    </row>
    <row r="49" spans="1:22" s="40" customFormat="1" ht="76.5" x14ac:dyDescent="0.2">
      <c r="A49" s="46"/>
      <c r="B49" s="31" t="s">
        <v>9</v>
      </c>
      <c r="C49" s="26" t="s">
        <v>8</v>
      </c>
      <c r="D49" s="31" t="s">
        <v>58</v>
      </c>
      <c r="E49" s="26" t="s">
        <v>57</v>
      </c>
      <c r="F49" s="30">
        <v>391282</v>
      </c>
      <c r="G49" s="30">
        <v>417292</v>
      </c>
      <c r="H49" s="30">
        <v>408915</v>
      </c>
      <c r="I49" s="30">
        <v>400516</v>
      </c>
      <c r="J49" s="30">
        <v>392645</v>
      </c>
      <c r="K49" s="30">
        <v>383705</v>
      </c>
      <c r="L49" s="30">
        <v>375312</v>
      </c>
      <c r="M49" s="30">
        <v>5895634</v>
      </c>
      <c r="N49" s="20">
        <v>8665301</v>
      </c>
      <c r="O49" s="41"/>
      <c r="P49" s="41"/>
      <c r="Q49" s="41"/>
      <c r="R49" s="41"/>
      <c r="S49" s="41"/>
      <c r="T49" s="41"/>
      <c r="U49" s="41"/>
      <c r="V49" s="41"/>
    </row>
    <row r="50" spans="1:22" s="40" customFormat="1" ht="76.5" x14ac:dyDescent="0.2">
      <c r="A50" s="46"/>
      <c r="B50" s="31" t="s">
        <v>9</v>
      </c>
      <c r="C50" s="26" t="s">
        <v>8</v>
      </c>
      <c r="D50" s="31" t="s">
        <v>56</v>
      </c>
      <c r="E50" s="26" t="s">
        <v>55</v>
      </c>
      <c r="F50" s="30">
        <v>86075</v>
      </c>
      <c r="G50" s="30">
        <v>82995</v>
      </c>
      <c r="H50" s="30">
        <v>80091</v>
      </c>
      <c r="I50" s="30">
        <v>77350</v>
      </c>
      <c r="J50" s="30">
        <v>74634</v>
      </c>
      <c r="K50" s="30">
        <v>71862</v>
      </c>
      <c r="L50" s="30">
        <v>69123</v>
      </c>
      <c r="M50" s="30">
        <v>82654</v>
      </c>
      <c r="N50" s="20">
        <v>624784</v>
      </c>
      <c r="O50" s="41"/>
      <c r="P50" s="41"/>
      <c r="Q50" s="41"/>
      <c r="R50" s="41"/>
      <c r="S50" s="41"/>
      <c r="T50" s="41"/>
      <c r="U50" s="41"/>
      <c r="V50" s="41"/>
    </row>
    <row r="51" spans="1:22" s="40" customFormat="1" ht="76.5" x14ac:dyDescent="0.2">
      <c r="A51" s="46"/>
      <c r="B51" s="31" t="s">
        <v>9</v>
      </c>
      <c r="C51" s="26" t="s">
        <v>8</v>
      </c>
      <c r="D51" s="31" t="s">
        <v>54</v>
      </c>
      <c r="E51" s="26" t="s">
        <v>53</v>
      </c>
      <c r="F51" s="30">
        <v>21938</v>
      </c>
      <c r="G51" s="30">
        <v>22648</v>
      </c>
      <c r="H51" s="30">
        <v>21857</v>
      </c>
      <c r="I51" s="30">
        <v>21065</v>
      </c>
      <c r="J51" s="30">
        <v>20280</v>
      </c>
      <c r="K51" s="30">
        <v>19478</v>
      </c>
      <c r="L51" s="30">
        <v>18686</v>
      </c>
      <c r="M51" s="30">
        <v>24186</v>
      </c>
      <c r="N51" s="20">
        <v>170138</v>
      </c>
      <c r="O51" s="41"/>
      <c r="P51" s="41"/>
      <c r="Q51" s="41"/>
      <c r="R51" s="41"/>
      <c r="S51" s="41"/>
      <c r="T51" s="41"/>
      <c r="U51" s="41"/>
      <c r="V51" s="41"/>
    </row>
    <row r="52" spans="1:22" s="40" customFormat="1" ht="51" x14ac:dyDescent="0.2">
      <c r="A52" s="46"/>
      <c r="B52" s="31" t="s">
        <v>9</v>
      </c>
      <c r="C52" s="26" t="s">
        <v>8</v>
      </c>
      <c r="D52" s="31" t="s">
        <v>52</v>
      </c>
      <c r="E52" s="26" t="s">
        <v>50</v>
      </c>
      <c r="F52" s="30">
        <v>29797</v>
      </c>
      <c r="G52" s="30">
        <v>32133</v>
      </c>
      <c r="H52" s="30">
        <v>31266</v>
      </c>
      <c r="I52" s="30">
        <v>30397</v>
      </c>
      <c r="J52" s="30">
        <v>29561</v>
      </c>
      <c r="K52" s="30">
        <v>28657</v>
      </c>
      <c r="L52" s="30">
        <v>27789</v>
      </c>
      <c r="M52" s="30">
        <v>261554</v>
      </c>
      <c r="N52" s="20">
        <v>471154</v>
      </c>
      <c r="O52" s="41"/>
      <c r="P52" s="41"/>
      <c r="Q52" s="41"/>
      <c r="R52" s="41"/>
      <c r="S52" s="41"/>
      <c r="T52" s="41"/>
      <c r="U52" s="41"/>
      <c r="V52" s="41"/>
    </row>
    <row r="53" spans="1:22" s="40" customFormat="1" ht="51" x14ac:dyDescent="0.2">
      <c r="A53" s="46"/>
      <c r="B53" s="31" t="s">
        <v>9</v>
      </c>
      <c r="C53" s="26" t="s">
        <v>8</v>
      </c>
      <c r="D53" s="31" t="s">
        <v>51</v>
      </c>
      <c r="E53" s="26" t="s">
        <v>50</v>
      </c>
      <c r="F53" s="30">
        <v>25137</v>
      </c>
      <c r="G53" s="30">
        <v>27106</v>
      </c>
      <c r="H53" s="30">
        <v>26375</v>
      </c>
      <c r="I53" s="30">
        <v>25642</v>
      </c>
      <c r="J53" s="30">
        <v>24937</v>
      </c>
      <c r="K53" s="30">
        <v>24175</v>
      </c>
      <c r="L53" s="30">
        <v>23442</v>
      </c>
      <c r="M53" s="30">
        <v>220642</v>
      </c>
      <c r="N53" s="20">
        <v>397456</v>
      </c>
      <c r="O53" s="41"/>
      <c r="P53" s="41"/>
      <c r="Q53" s="41"/>
      <c r="R53" s="41"/>
      <c r="S53" s="41"/>
      <c r="T53" s="41"/>
      <c r="U53" s="41"/>
      <c r="V53" s="41"/>
    </row>
    <row r="54" spans="1:22" s="40" customFormat="1" ht="89.25" x14ac:dyDescent="0.2">
      <c r="A54" s="46"/>
      <c r="B54" s="31" t="s">
        <v>9</v>
      </c>
      <c r="C54" s="26" t="s">
        <v>8</v>
      </c>
      <c r="D54" s="31" t="s">
        <v>49</v>
      </c>
      <c r="E54" s="26" t="s">
        <v>45</v>
      </c>
      <c r="F54" s="30">
        <v>88847</v>
      </c>
      <c r="G54" s="30">
        <v>83948</v>
      </c>
      <c r="H54" s="30">
        <v>81485</v>
      </c>
      <c r="I54" s="30">
        <v>79202</v>
      </c>
      <c r="J54" s="30">
        <v>77007</v>
      </c>
      <c r="K54" s="30">
        <v>74633</v>
      </c>
      <c r="L54" s="30">
        <v>72352</v>
      </c>
      <c r="M54" s="30">
        <v>679494</v>
      </c>
      <c r="N54" s="20">
        <v>1236968</v>
      </c>
      <c r="O54" s="41"/>
      <c r="P54" s="41"/>
      <c r="Q54" s="41"/>
      <c r="R54" s="41"/>
      <c r="S54" s="41"/>
      <c r="T54" s="41"/>
      <c r="U54" s="41"/>
      <c r="V54" s="41"/>
    </row>
    <row r="55" spans="1:22" s="40" customFormat="1" ht="63.75" x14ac:dyDescent="0.2">
      <c r="A55" s="46"/>
      <c r="B55" s="31" t="s">
        <v>9</v>
      </c>
      <c r="C55" s="26" t="s">
        <v>8</v>
      </c>
      <c r="D55" s="31" t="s">
        <v>48</v>
      </c>
      <c r="E55" s="26" t="s">
        <v>45</v>
      </c>
      <c r="F55" s="30">
        <v>13489</v>
      </c>
      <c r="G55" s="30">
        <v>14121</v>
      </c>
      <c r="H55" s="30">
        <v>13659</v>
      </c>
      <c r="I55" s="30">
        <v>13223</v>
      </c>
      <c r="J55" s="30">
        <v>12797</v>
      </c>
      <c r="K55" s="30">
        <v>12350</v>
      </c>
      <c r="L55" s="30">
        <v>11915</v>
      </c>
      <c r="M55" s="30">
        <v>67941</v>
      </c>
      <c r="N55" s="20">
        <v>159495</v>
      </c>
      <c r="O55" s="41"/>
      <c r="P55" s="41"/>
      <c r="Q55" s="41"/>
      <c r="R55" s="41"/>
      <c r="S55" s="41"/>
      <c r="T55" s="41"/>
      <c r="U55" s="41"/>
      <c r="V55" s="41"/>
    </row>
    <row r="56" spans="1:22" s="40" customFormat="1" ht="89.25" x14ac:dyDescent="0.2">
      <c r="A56" s="46"/>
      <c r="B56" s="31" t="s">
        <v>9</v>
      </c>
      <c r="C56" s="26" t="s">
        <v>8</v>
      </c>
      <c r="D56" s="31" t="s">
        <v>47</v>
      </c>
      <c r="E56" s="26" t="s">
        <v>45</v>
      </c>
      <c r="F56" s="30">
        <v>49716</v>
      </c>
      <c r="G56" s="30">
        <v>46637</v>
      </c>
      <c r="H56" s="30">
        <v>45269</v>
      </c>
      <c r="I56" s="30">
        <v>44000</v>
      </c>
      <c r="J56" s="30">
        <v>42781</v>
      </c>
      <c r="K56" s="30">
        <v>41462</v>
      </c>
      <c r="L56" s="30">
        <v>40194</v>
      </c>
      <c r="M56" s="30">
        <v>377447</v>
      </c>
      <c r="N56" s="20">
        <v>687506</v>
      </c>
      <c r="O56" s="41"/>
      <c r="P56" s="41"/>
      <c r="Q56" s="41"/>
      <c r="R56" s="41"/>
      <c r="S56" s="41"/>
      <c r="T56" s="41"/>
      <c r="U56" s="41"/>
      <c r="V56" s="41"/>
    </row>
    <row r="57" spans="1:22" s="40" customFormat="1" ht="51" x14ac:dyDescent="0.2">
      <c r="A57" s="46"/>
      <c r="B57" s="31" t="s">
        <v>9</v>
      </c>
      <c r="C57" s="26" t="s">
        <v>8</v>
      </c>
      <c r="D57" s="31" t="s">
        <v>46</v>
      </c>
      <c r="E57" s="26" t="s">
        <v>45</v>
      </c>
      <c r="F57" s="30">
        <v>19365</v>
      </c>
      <c r="G57" s="30">
        <v>21751</v>
      </c>
      <c r="H57" s="30">
        <v>21112</v>
      </c>
      <c r="I57" s="30">
        <v>20522</v>
      </c>
      <c r="J57" s="30">
        <v>19955</v>
      </c>
      <c r="K57" s="30">
        <v>19341</v>
      </c>
      <c r="L57" s="30">
        <v>18752</v>
      </c>
      <c r="M57" s="30">
        <v>176233</v>
      </c>
      <c r="N57" s="20">
        <v>317031</v>
      </c>
      <c r="O57" s="41"/>
      <c r="P57" s="41"/>
      <c r="Q57" s="41"/>
      <c r="R57" s="41"/>
      <c r="S57" s="41"/>
      <c r="T57" s="41"/>
      <c r="U57" s="41"/>
      <c r="V57" s="41"/>
    </row>
    <row r="58" spans="1:22" s="40" customFormat="1" ht="89.25" x14ac:dyDescent="0.2">
      <c r="A58" s="46"/>
      <c r="B58" s="31" t="s">
        <v>9</v>
      </c>
      <c r="C58" s="26" t="s">
        <v>8</v>
      </c>
      <c r="D58" s="31" t="s">
        <v>44</v>
      </c>
      <c r="E58" s="26" t="s">
        <v>43</v>
      </c>
      <c r="F58" s="30">
        <v>28953</v>
      </c>
      <c r="G58" s="30">
        <v>22445</v>
      </c>
      <c r="H58" s="30">
        <v>21502</v>
      </c>
      <c r="I58" s="30">
        <v>20540</v>
      </c>
      <c r="J58" s="30">
        <v>34</v>
      </c>
      <c r="K58" s="30">
        <v>0</v>
      </c>
      <c r="L58" s="30">
        <v>0</v>
      </c>
      <c r="M58" s="30">
        <v>0</v>
      </c>
      <c r="N58" s="20">
        <v>93474</v>
      </c>
      <c r="O58" s="41"/>
      <c r="P58" s="41"/>
      <c r="Q58" s="41"/>
      <c r="R58" s="41"/>
      <c r="S58" s="41"/>
      <c r="T58" s="41"/>
      <c r="U58" s="41"/>
      <c r="V58" s="41"/>
    </row>
    <row r="59" spans="1:22" s="40" customFormat="1" ht="63.75" x14ac:dyDescent="0.2">
      <c r="A59" s="46"/>
      <c r="B59" s="31" t="s">
        <v>9</v>
      </c>
      <c r="C59" s="26" t="s">
        <v>8</v>
      </c>
      <c r="D59" s="31" t="s">
        <v>42</v>
      </c>
      <c r="E59" s="26" t="s">
        <v>40</v>
      </c>
      <c r="F59" s="30">
        <v>17222</v>
      </c>
      <c r="G59" s="30">
        <v>18683</v>
      </c>
      <c r="H59" s="30">
        <v>18100</v>
      </c>
      <c r="I59" s="30">
        <v>17517</v>
      </c>
      <c r="J59" s="30">
        <v>16948</v>
      </c>
      <c r="K59" s="30">
        <v>16348</v>
      </c>
      <c r="L59" s="30">
        <v>15765</v>
      </c>
      <c r="M59" s="30">
        <v>96892</v>
      </c>
      <c r="N59" s="20">
        <v>217475</v>
      </c>
      <c r="O59" s="41"/>
      <c r="P59" s="41"/>
      <c r="Q59" s="41"/>
      <c r="R59" s="41"/>
      <c r="S59" s="41"/>
      <c r="T59" s="41"/>
      <c r="U59" s="41"/>
      <c r="V59" s="41"/>
    </row>
    <row r="60" spans="1:22" s="40" customFormat="1" ht="89.25" x14ac:dyDescent="0.2">
      <c r="A60" s="46"/>
      <c r="B60" s="31" t="s">
        <v>9</v>
      </c>
      <c r="C60" s="26" t="s">
        <v>8</v>
      </c>
      <c r="D60" s="31" t="s">
        <v>41</v>
      </c>
      <c r="E60" s="26" t="s">
        <v>40</v>
      </c>
      <c r="F60" s="30">
        <v>22637</v>
      </c>
      <c r="G60" s="30">
        <v>24557</v>
      </c>
      <c r="H60" s="30">
        <v>23791</v>
      </c>
      <c r="I60" s="30">
        <v>23024</v>
      </c>
      <c r="J60" s="30">
        <v>22277</v>
      </c>
      <c r="K60" s="30">
        <v>21488</v>
      </c>
      <c r="L60" s="30">
        <v>20721</v>
      </c>
      <c r="M60" s="30">
        <v>127363</v>
      </c>
      <c r="N60" s="20">
        <v>285858</v>
      </c>
      <c r="O60" s="41"/>
      <c r="P60" s="41"/>
      <c r="Q60" s="41"/>
      <c r="R60" s="41"/>
      <c r="S60" s="41"/>
      <c r="T60" s="41"/>
      <c r="U60" s="41"/>
      <c r="V60" s="41"/>
    </row>
    <row r="61" spans="1:22" s="40" customFormat="1" ht="51" x14ac:dyDescent="0.2">
      <c r="A61" s="46"/>
      <c r="B61" s="31" t="s">
        <v>9</v>
      </c>
      <c r="C61" s="26" t="s">
        <v>8</v>
      </c>
      <c r="D61" s="31" t="s">
        <v>39</v>
      </c>
      <c r="E61" s="26" t="s">
        <v>38</v>
      </c>
      <c r="F61" s="30">
        <v>91769</v>
      </c>
      <c r="G61" s="30">
        <v>293353</v>
      </c>
      <c r="H61" s="30">
        <v>380220</v>
      </c>
      <c r="I61" s="30">
        <v>369133</v>
      </c>
      <c r="J61" s="30">
        <v>358047</v>
      </c>
      <c r="K61" s="30">
        <v>346960</v>
      </c>
      <c r="L61" s="30">
        <v>346960</v>
      </c>
      <c r="M61" s="30">
        <v>3251895</v>
      </c>
      <c r="N61" s="20">
        <v>5438337</v>
      </c>
      <c r="O61" s="41"/>
      <c r="P61" s="41"/>
      <c r="Q61" s="41"/>
      <c r="R61" s="41"/>
      <c r="S61" s="41"/>
      <c r="T61" s="41"/>
      <c r="U61" s="41"/>
      <c r="V61" s="41"/>
    </row>
    <row r="62" spans="1:22" s="40" customFormat="1" ht="63.75" x14ac:dyDescent="0.2">
      <c r="A62" s="46"/>
      <c r="B62" s="31" t="s">
        <v>9</v>
      </c>
      <c r="C62" s="26" t="s">
        <v>8</v>
      </c>
      <c r="D62" s="31" t="s">
        <v>37</v>
      </c>
      <c r="E62" s="26" t="s">
        <v>36</v>
      </c>
      <c r="F62" s="30">
        <v>4000</v>
      </c>
      <c r="G62" s="30">
        <v>255392</v>
      </c>
      <c r="H62" s="30">
        <v>456949</v>
      </c>
      <c r="I62" s="30">
        <v>444029</v>
      </c>
      <c r="J62" s="30">
        <v>431109</v>
      </c>
      <c r="K62" s="30">
        <v>418190</v>
      </c>
      <c r="L62" s="30">
        <v>400190</v>
      </c>
      <c r="M62" s="30">
        <v>3603188</v>
      </c>
      <c r="N62" s="20">
        <v>6013047</v>
      </c>
      <c r="O62" s="41"/>
      <c r="P62" s="41"/>
      <c r="Q62" s="41"/>
      <c r="R62" s="41"/>
      <c r="S62" s="41"/>
      <c r="T62" s="41"/>
      <c r="U62" s="41"/>
      <c r="V62" s="41"/>
    </row>
    <row r="63" spans="1:22" s="40" customFormat="1" ht="76.5" x14ac:dyDescent="0.2">
      <c r="A63" s="46"/>
      <c r="B63" s="31" t="s">
        <v>9</v>
      </c>
      <c r="C63" s="26" t="s">
        <v>8</v>
      </c>
      <c r="D63" s="31" t="s">
        <v>35</v>
      </c>
      <c r="E63" s="26" t="s">
        <v>34</v>
      </c>
      <c r="F63" s="30">
        <v>11588</v>
      </c>
      <c r="G63" s="30">
        <v>37726</v>
      </c>
      <c r="H63" s="30">
        <v>22689</v>
      </c>
      <c r="I63" s="30">
        <v>21943</v>
      </c>
      <c r="J63" s="30">
        <v>21197</v>
      </c>
      <c r="K63" s="30">
        <v>20451</v>
      </c>
      <c r="L63" s="30">
        <v>19705</v>
      </c>
      <c r="M63" s="30">
        <v>117058</v>
      </c>
      <c r="N63" s="20">
        <v>272357</v>
      </c>
      <c r="O63" s="41"/>
      <c r="P63" s="41"/>
      <c r="Q63" s="41"/>
      <c r="R63" s="41"/>
      <c r="S63" s="41"/>
      <c r="T63" s="41"/>
      <c r="U63" s="41"/>
      <c r="V63" s="41"/>
    </row>
    <row r="64" spans="1:22" s="40" customFormat="1" ht="63.75" x14ac:dyDescent="0.2">
      <c r="A64" s="46"/>
      <c r="B64" s="31" t="s">
        <v>9</v>
      </c>
      <c r="C64" s="26" t="s">
        <v>8</v>
      </c>
      <c r="D64" s="31" t="s">
        <v>33</v>
      </c>
      <c r="E64" s="26" t="s">
        <v>31</v>
      </c>
      <c r="F64" s="30">
        <v>12857</v>
      </c>
      <c r="G64" s="30">
        <v>38382</v>
      </c>
      <c r="H64" s="30">
        <v>37315</v>
      </c>
      <c r="I64" s="30">
        <v>36247</v>
      </c>
      <c r="J64" s="30">
        <v>35179</v>
      </c>
      <c r="K64" s="30">
        <v>34113</v>
      </c>
      <c r="L64" s="30">
        <v>33047</v>
      </c>
      <c r="M64" s="30">
        <v>313248</v>
      </c>
      <c r="N64" s="20">
        <v>540388</v>
      </c>
      <c r="O64" s="41"/>
      <c r="P64" s="41"/>
      <c r="Q64" s="41"/>
      <c r="R64" s="41"/>
      <c r="S64" s="41"/>
      <c r="T64" s="41"/>
      <c r="U64" s="41"/>
      <c r="V64" s="41"/>
    </row>
    <row r="65" spans="1:35" s="40" customFormat="1" ht="51" x14ac:dyDescent="0.2">
      <c r="A65" s="46"/>
      <c r="B65" s="31" t="s">
        <v>9</v>
      </c>
      <c r="C65" s="26" t="s">
        <v>8</v>
      </c>
      <c r="D65" s="31" t="s">
        <v>32</v>
      </c>
      <c r="E65" s="26" t="s">
        <v>31</v>
      </c>
      <c r="F65" s="30">
        <v>14298</v>
      </c>
      <c r="G65" s="30">
        <v>88129</v>
      </c>
      <c r="H65" s="30">
        <v>85678</v>
      </c>
      <c r="I65" s="30">
        <v>83226</v>
      </c>
      <c r="J65" s="30">
        <v>80775</v>
      </c>
      <c r="K65" s="30">
        <v>78323</v>
      </c>
      <c r="L65" s="30">
        <v>75871</v>
      </c>
      <c r="M65" s="30">
        <v>719252</v>
      </c>
      <c r="N65" s="20">
        <v>1225552</v>
      </c>
      <c r="O65" s="41"/>
      <c r="P65" s="41"/>
      <c r="Q65" s="41"/>
      <c r="R65" s="41"/>
      <c r="S65" s="41"/>
      <c r="T65" s="41"/>
      <c r="U65" s="41"/>
      <c r="V65" s="41"/>
    </row>
    <row r="66" spans="1:35" s="40" customFormat="1" ht="38.25" x14ac:dyDescent="0.2">
      <c r="A66" s="46"/>
      <c r="B66" s="31" t="s">
        <v>9</v>
      </c>
      <c r="C66" s="26" t="s">
        <v>8</v>
      </c>
      <c r="D66" s="31" t="s">
        <v>30</v>
      </c>
      <c r="E66" s="26" t="s">
        <v>29</v>
      </c>
      <c r="F66" s="30">
        <v>15141</v>
      </c>
      <c r="G66" s="30">
        <v>91879</v>
      </c>
      <c r="H66" s="30">
        <v>89324</v>
      </c>
      <c r="I66" s="30">
        <v>86767</v>
      </c>
      <c r="J66" s="30">
        <v>84212</v>
      </c>
      <c r="K66" s="30">
        <v>81656</v>
      </c>
      <c r="L66" s="30">
        <v>79100</v>
      </c>
      <c r="M66" s="30">
        <v>749853</v>
      </c>
      <c r="N66" s="20">
        <v>1277932</v>
      </c>
      <c r="O66" s="41"/>
      <c r="P66" s="41"/>
      <c r="Q66" s="41"/>
      <c r="R66" s="41"/>
      <c r="S66" s="41"/>
      <c r="T66" s="41"/>
      <c r="U66" s="41"/>
      <c r="V66" s="41"/>
    </row>
    <row r="67" spans="1:35" s="40" customFormat="1" ht="38.25" x14ac:dyDescent="0.2">
      <c r="A67" s="46"/>
      <c r="B67" s="31"/>
      <c r="C67" s="26"/>
      <c r="D67" s="31" t="s">
        <v>28</v>
      </c>
      <c r="E67" s="26" t="s">
        <v>27</v>
      </c>
      <c r="F67" s="74">
        <v>280</v>
      </c>
      <c r="G67" s="74">
        <v>135778</v>
      </c>
      <c r="H67" s="74">
        <v>115175</v>
      </c>
      <c r="I67" s="74">
        <v>86749</v>
      </c>
      <c r="J67" s="74">
        <v>84367</v>
      </c>
      <c r="K67" s="74">
        <v>81986</v>
      </c>
      <c r="L67" s="74">
        <v>81570</v>
      </c>
      <c r="M67" s="74">
        <f>897273-L67</f>
        <v>815703</v>
      </c>
      <c r="N67" s="75">
        <v>1401608</v>
      </c>
      <c r="O67" s="41"/>
      <c r="P67" s="41"/>
      <c r="Q67" s="41"/>
      <c r="R67" s="41"/>
      <c r="S67" s="41"/>
      <c r="T67" s="41"/>
      <c r="U67" s="41"/>
      <c r="V67" s="41"/>
    </row>
    <row r="68" spans="1:35" s="40" customFormat="1" ht="25.5" x14ac:dyDescent="0.2">
      <c r="A68" s="46"/>
      <c r="B68" s="31"/>
      <c r="C68" s="26"/>
      <c r="D68" s="45" t="s">
        <v>26</v>
      </c>
      <c r="E68" s="44" t="s">
        <v>21</v>
      </c>
      <c r="F68" s="43">
        <v>1500</v>
      </c>
      <c r="G68" s="43">
        <v>68333</v>
      </c>
      <c r="H68" s="43">
        <v>66578</v>
      </c>
      <c r="I68" s="43">
        <v>64822</v>
      </c>
      <c r="J68" s="43">
        <v>63067</v>
      </c>
      <c r="K68" s="43">
        <v>61311</v>
      </c>
      <c r="L68" s="43">
        <v>60422</v>
      </c>
      <c r="M68" s="43">
        <f>725063-L68</f>
        <v>664641</v>
      </c>
      <c r="N68" s="42">
        <v>1050674</v>
      </c>
      <c r="O68" s="41"/>
      <c r="P68" s="41"/>
      <c r="Q68" s="41"/>
      <c r="R68" s="41"/>
      <c r="S68" s="41"/>
      <c r="T68" s="41"/>
      <c r="U68" s="41"/>
      <c r="V68" s="41"/>
    </row>
    <row r="69" spans="1:35" s="40" customFormat="1" ht="12.75" x14ac:dyDescent="0.2">
      <c r="A69" s="46"/>
      <c r="B69" s="31"/>
      <c r="C69" s="26"/>
      <c r="D69" s="47" t="s">
        <v>25</v>
      </c>
      <c r="E69" s="44" t="s">
        <v>21</v>
      </c>
      <c r="F69" s="43">
        <v>3000</v>
      </c>
      <c r="G69" s="43">
        <v>360000</v>
      </c>
      <c r="H69" s="43">
        <v>765018</v>
      </c>
      <c r="I69" s="43">
        <v>748625</v>
      </c>
      <c r="J69" s="43">
        <v>732232</v>
      </c>
      <c r="K69" s="43">
        <v>715838</v>
      </c>
      <c r="L69" s="43">
        <v>693765</v>
      </c>
      <c r="M69" s="43">
        <f>12487769-L69</f>
        <v>11794004</v>
      </c>
      <c r="N69" s="42">
        <v>15812482</v>
      </c>
      <c r="O69" s="41"/>
      <c r="P69" s="41"/>
      <c r="Q69" s="41"/>
      <c r="R69" s="41"/>
      <c r="S69" s="41"/>
      <c r="T69" s="41"/>
      <c r="U69" s="41"/>
      <c r="V69" s="41"/>
    </row>
    <row r="70" spans="1:35" s="40" customFormat="1" ht="12.75" x14ac:dyDescent="0.2">
      <c r="A70" s="46"/>
      <c r="B70" s="31"/>
      <c r="C70" s="26"/>
      <c r="D70" s="45" t="s">
        <v>24</v>
      </c>
      <c r="E70" s="44" t="s">
        <v>21</v>
      </c>
      <c r="F70" s="43">
        <v>23270</v>
      </c>
      <c r="G70" s="43">
        <v>32577</v>
      </c>
      <c r="H70" s="43">
        <v>96195</v>
      </c>
      <c r="I70" s="43">
        <v>93609</v>
      </c>
      <c r="J70" s="43">
        <v>91024</v>
      </c>
      <c r="K70" s="43">
        <v>88438</v>
      </c>
      <c r="L70" s="43">
        <v>85400</v>
      </c>
      <c r="M70" s="43">
        <f>934081-L70</f>
        <v>848681</v>
      </c>
      <c r="N70" s="42">
        <v>1359194</v>
      </c>
      <c r="O70" s="41"/>
      <c r="P70" s="41"/>
      <c r="Q70" s="41"/>
      <c r="R70" s="41"/>
      <c r="S70" s="41"/>
      <c r="T70" s="41"/>
      <c r="U70" s="41"/>
      <c r="V70" s="41"/>
    </row>
    <row r="71" spans="1:35" s="40" customFormat="1" ht="25.5" x14ac:dyDescent="0.2">
      <c r="A71" s="46"/>
      <c r="B71" s="31"/>
      <c r="C71" s="26"/>
      <c r="D71" s="45" t="s">
        <v>23</v>
      </c>
      <c r="E71" s="44" t="s">
        <v>21</v>
      </c>
      <c r="F71" s="43"/>
      <c r="G71" s="43">
        <v>26375</v>
      </c>
      <c r="H71" s="43">
        <v>69877</v>
      </c>
      <c r="I71" s="43">
        <v>68089</v>
      </c>
      <c r="J71" s="43">
        <v>66301</v>
      </c>
      <c r="K71" s="43">
        <v>64512</v>
      </c>
      <c r="L71" s="43">
        <v>62727</v>
      </c>
      <c r="M71" s="43">
        <f>789454-L71</f>
        <v>726727</v>
      </c>
      <c r="N71" s="42">
        <v>1084608</v>
      </c>
      <c r="O71" s="41"/>
      <c r="P71" s="41"/>
      <c r="Q71" s="41"/>
      <c r="R71" s="41"/>
      <c r="S71" s="41"/>
      <c r="T71" s="41"/>
      <c r="U71" s="41"/>
      <c r="V71" s="41"/>
    </row>
    <row r="72" spans="1:35" s="40" customFormat="1" ht="25.5" x14ac:dyDescent="0.2">
      <c r="A72" s="46"/>
      <c r="B72" s="31"/>
      <c r="C72" s="26"/>
      <c r="D72" s="45" t="s">
        <v>22</v>
      </c>
      <c r="E72" s="44" t="s">
        <v>21</v>
      </c>
      <c r="F72" s="43"/>
      <c r="G72" s="43">
        <v>26961</v>
      </c>
      <c r="H72" s="43">
        <v>61117</v>
      </c>
      <c r="I72" s="43">
        <v>181588</v>
      </c>
      <c r="J72" s="43">
        <v>176738</v>
      </c>
      <c r="K72" s="43">
        <v>171887</v>
      </c>
      <c r="L72" s="43">
        <v>166353</v>
      </c>
      <c r="M72" s="43">
        <f>1996234-L72</f>
        <v>1829881</v>
      </c>
      <c r="N72" s="42">
        <v>2614525</v>
      </c>
      <c r="O72" s="41"/>
      <c r="P72" s="41"/>
      <c r="Q72" s="41"/>
      <c r="R72" s="41"/>
      <c r="S72" s="41"/>
      <c r="T72" s="41"/>
      <c r="U72" s="41"/>
      <c r="V72" s="41"/>
    </row>
    <row r="73" spans="1:35" s="1" customFormat="1" x14ac:dyDescent="0.25">
      <c r="A73" s="3"/>
      <c r="B73" s="39" t="s">
        <v>5</v>
      </c>
      <c r="C73" s="26" t="s">
        <v>1</v>
      </c>
      <c r="D73" s="26" t="s">
        <v>1</v>
      </c>
      <c r="E73" s="26" t="s">
        <v>1</v>
      </c>
      <c r="F73" s="20">
        <f t="shared" ref="F73:AI73" si="0">SUM(F16:F72)</f>
        <v>4143926</v>
      </c>
      <c r="G73" s="20">
        <f t="shared" si="0"/>
        <v>5516373</v>
      </c>
      <c r="H73" s="20">
        <f t="shared" si="0"/>
        <v>6063711</v>
      </c>
      <c r="I73" s="20">
        <f t="shared" si="0"/>
        <v>5844269</v>
      </c>
      <c r="J73" s="20">
        <f t="shared" si="0"/>
        <v>5305381</v>
      </c>
      <c r="K73" s="20">
        <f t="shared" si="0"/>
        <v>4787004</v>
      </c>
      <c r="L73" s="20">
        <f t="shared" si="0"/>
        <v>4485741</v>
      </c>
      <c r="M73" s="20">
        <f t="shared" si="0"/>
        <v>43242034</v>
      </c>
      <c r="N73" s="20">
        <f t="shared" si="0"/>
        <v>79388439</v>
      </c>
      <c r="O73" s="20">
        <f t="shared" si="0"/>
        <v>0</v>
      </c>
      <c r="P73" s="20">
        <f t="shared" si="0"/>
        <v>0</v>
      </c>
      <c r="Q73" s="20">
        <f t="shared" si="0"/>
        <v>0</v>
      </c>
      <c r="R73" s="20">
        <f t="shared" si="0"/>
        <v>0</v>
      </c>
      <c r="S73" s="20">
        <f t="shared" si="0"/>
        <v>0</v>
      </c>
      <c r="T73" s="20">
        <f t="shared" si="0"/>
        <v>0</v>
      </c>
      <c r="U73" s="20">
        <f t="shared" si="0"/>
        <v>0</v>
      </c>
      <c r="V73" s="20">
        <f t="shared" si="0"/>
        <v>0</v>
      </c>
      <c r="W73" s="20">
        <f t="shared" si="0"/>
        <v>0</v>
      </c>
      <c r="X73" s="20">
        <f t="shared" si="0"/>
        <v>0</v>
      </c>
      <c r="Y73" s="20">
        <f t="shared" si="0"/>
        <v>0</v>
      </c>
      <c r="Z73" s="20">
        <f t="shared" si="0"/>
        <v>0</v>
      </c>
      <c r="AA73" s="20">
        <f t="shared" si="0"/>
        <v>0</v>
      </c>
      <c r="AB73" s="20">
        <f t="shared" si="0"/>
        <v>0</v>
      </c>
      <c r="AC73" s="20">
        <f t="shared" si="0"/>
        <v>0</v>
      </c>
      <c r="AD73" s="20">
        <f t="shared" si="0"/>
        <v>0</v>
      </c>
      <c r="AE73" s="20">
        <f t="shared" si="0"/>
        <v>0</v>
      </c>
      <c r="AF73" s="20">
        <f t="shared" si="0"/>
        <v>0</v>
      </c>
      <c r="AG73" s="20">
        <f t="shared" si="0"/>
        <v>0</v>
      </c>
      <c r="AH73" s="20">
        <f t="shared" si="0"/>
        <v>0</v>
      </c>
      <c r="AI73" s="20">
        <f t="shared" si="0"/>
        <v>0</v>
      </c>
    </row>
    <row r="74" spans="1:35" s="28" customFormat="1" x14ac:dyDescent="0.25">
      <c r="A74" s="32"/>
      <c r="B74" s="38"/>
      <c r="C74" s="38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6"/>
      <c r="S74" s="29"/>
      <c r="V74" s="29"/>
    </row>
    <row r="75" spans="1:35" s="28" customFormat="1" x14ac:dyDescent="0.2">
      <c r="A75" s="32"/>
      <c r="B75" s="35" t="s">
        <v>20</v>
      </c>
      <c r="C75" s="34"/>
      <c r="D75" s="34"/>
      <c r="E75" s="34"/>
      <c r="F75" s="18"/>
      <c r="G75" s="18"/>
      <c r="H75" s="18"/>
      <c r="I75" s="18"/>
      <c r="J75" s="18"/>
      <c r="K75" s="18"/>
      <c r="L75" s="18"/>
      <c r="M75" s="18"/>
      <c r="N75" s="33"/>
      <c r="S75" s="29"/>
      <c r="V75" s="29"/>
    </row>
    <row r="76" spans="1:35" s="28" customFormat="1" ht="38.25" x14ac:dyDescent="0.2">
      <c r="A76" s="32"/>
      <c r="B76" s="31" t="s">
        <v>9</v>
      </c>
      <c r="C76" s="26" t="s">
        <v>8</v>
      </c>
      <c r="D76" s="31" t="s">
        <v>19</v>
      </c>
      <c r="E76" s="26" t="s">
        <v>18</v>
      </c>
      <c r="F76" s="30">
        <v>21189</v>
      </c>
      <c r="G76" s="30">
        <v>20450</v>
      </c>
      <c r="H76" s="30">
        <v>19716</v>
      </c>
      <c r="I76" s="30">
        <v>18979</v>
      </c>
      <c r="J76" s="30">
        <v>18246</v>
      </c>
      <c r="K76" s="30">
        <v>17505</v>
      </c>
      <c r="L76" s="30">
        <v>8516</v>
      </c>
      <c r="M76" s="30">
        <v>0</v>
      </c>
      <c r="N76" s="20">
        <v>124601</v>
      </c>
      <c r="S76" s="29"/>
      <c r="V76" s="29"/>
    </row>
    <row r="77" spans="1:35" s="28" customFormat="1" x14ac:dyDescent="0.2">
      <c r="A77" s="32"/>
      <c r="B77" s="31" t="s">
        <v>13</v>
      </c>
      <c r="C77" s="26" t="s">
        <v>12</v>
      </c>
      <c r="D77" s="31" t="s">
        <v>11</v>
      </c>
      <c r="E77" s="26" t="s">
        <v>17</v>
      </c>
      <c r="F77" s="30">
        <v>1343</v>
      </c>
      <c r="G77" s="30">
        <v>1343</v>
      </c>
      <c r="H77" s="30">
        <v>1342</v>
      </c>
      <c r="I77" s="30">
        <v>1343</v>
      </c>
      <c r="J77" s="30">
        <v>0</v>
      </c>
      <c r="K77" s="30">
        <v>0</v>
      </c>
      <c r="L77" s="30">
        <v>0</v>
      </c>
      <c r="M77" s="30">
        <v>0</v>
      </c>
      <c r="N77" s="20">
        <v>5371</v>
      </c>
      <c r="S77" s="29"/>
      <c r="V77" s="29"/>
    </row>
    <row r="78" spans="1:35" s="28" customFormat="1" x14ac:dyDescent="0.2">
      <c r="A78" s="32"/>
      <c r="B78" s="31" t="s">
        <v>13</v>
      </c>
      <c r="C78" s="26" t="s">
        <v>12</v>
      </c>
      <c r="D78" s="31" t="s">
        <v>16</v>
      </c>
      <c r="E78" s="26" t="s">
        <v>15</v>
      </c>
      <c r="F78" s="30">
        <v>124</v>
      </c>
      <c r="G78" s="30">
        <v>124</v>
      </c>
      <c r="H78" s="30">
        <v>124</v>
      </c>
      <c r="I78" s="30">
        <v>124</v>
      </c>
      <c r="J78" s="30">
        <v>124</v>
      </c>
      <c r="K78" s="30">
        <v>0</v>
      </c>
      <c r="L78" s="30">
        <v>0</v>
      </c>
      <c r="M78" s="30">
        <v>0</v>
      </c>
      <c r="N78" s="20">
        <v>620</v>
      </c>
      <c r="S78" s="29"/>
      <c r="V78" s="29"/>
    </row>
    <row r="79" spans="1:35" s="28" customFormat="1" x14ac:dyDescent="0.2">
      <c r="A79" s="32"/>
      <c r="B79" s="31" t="s">
        <v>13</v>
      </c>
      <c r="C79" s="26" t="s">
        <v>12</v>
      </c>
      <c r="D79" s="31" t="s">
        <v>11</v>
      </c>
      <c r="E79" s="26" t="s">
        <v>14</v>
      </c>
      <c r="F79" s="30">
        <v>380</v>
      </c>
      <c r="G79" s="30">
        <v>380</v>
      </c>
      <c r="H79" s="30">
        <v>380</v>
      </c>
      <c r="I79" s="30">
        <v>380</v>
      </c>
      <c r="J79" s="30">
        <v>380</v>
      </c>
      <c r="K79" s="30">
        <v>379</v>
      </c>
      <c r="L79" s="30">
        <v>0</v>
      </c>
      <c r="M79" s="30">
        <v>0</v>
      </c>
      <c r="N79" s="20">
        <v>2279</v>
      </c>
      <c r="S79" s="29"/>
      <c r="V79" s="29"/>
    </row>
    <row r="80" spans="1:35" s="28" customFormat="1" x14ac:dyDescent="0.2">
      <c r="A80" s="32"/>
      <c r="B80" s="31" t="s">
        <v>13</v>
      </c>
      <c r="C80" s="26" t="s">
        <v>12</v>
      </c>
      <c r="D80" s="31" t="s">
        <v>11</v>
      </c>
      <c r="E80" s="26" t="s">
        <v>10</v>
      </c>
      <c r="F80" s="30">
        <v>576</v>
      </c>
      <c r="G80" s="30">
        <v>576</v>
      </c>
      <c r="H80" s="30">
        <v>576</v>
      </c>
      <c r="I80" s="30">
        <v>576</v>
      </c>
      <c r="J80" s="30">
        <v>576</v>
      </c>
      <c r="K80" s="30">
        <v>576</v>
      </c>
      <c r="L80" s="30">
        <v>576</v>
      </c>
      <c r="M80" s="30">
        <v>576</v>
      </c>
      <c r="N80" s="20">
        <v>4608</v>
      </c>
      <c r="S80" s="29"/>
      <c r="V80" s="29"/>
    </row>
    <row r="81" spans="1:22" s="28" customFormat="1" ht="25.5" x14ac:dyDescent="0.2">
      <c r="A81" s="32"/>
      <c r="B81" s="31" t="s">
        <v>9</v>
      </c>
      <c r="C81" s="26" t="s">
        <v>8</v>
      </c>
      <c r="D81" s="31" t="s">
        <v>7</v>
      </c>
      <c r="E81" s="26" t="s">
        <v>6</v>
      </c>
      <c r="F81" s="30">
        <v>959773</v>
      </c>
      <c r="G81" s="30">
        <v>730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20">
        <v>960503</v>
      </c>
      <c r="S81" s="29"/>
      <c r="V81" s="29"/>
    </row>
    <row r="82" spans="1:22" s="1" customFormat="1" x14ac:dyDescent="0.25">
      <c r="A82" s="3"/>
      <c r="B82" s="23" t="s">
        <v>5</v>
      </c>
      <c r="C82" s="26" t="s">
        <v>1</v>
      </c>
      <c r="D82" s="26" t="s">
        <v>1</v>
      </c>
      <c r="E82" s="26" t="s">
        <v>1</v>
      </c>
      <c r="F82" s="20">
        <f t="shared" ref="F82:N82" si="1">SUM(F76:F81)</f>
        <v>983385</v>
      </c>
      <c r="G82" s="20">
        <f t="shared" si="1"/>
        <v>23603</v>
      </c>
      <c r="H82" s="20">
        <f t="shared" si="1"/>
        <v>22138</v>
      </c>
      <c r="I82" s="20">
        <f t="shared" si="1"/>
        <v>21402</v>
      </c>
      <c r="J82" s="20">
        <f t="shared" si="1"/>
        <v>19326</v>
      </c>
      <c r="K82" s="20">
        <f t="shared" si="1"/>
        <v>18460</v>
      </c>
      <c r="L82" s="20">
        <f t="shared" si="1"/>
        <v>9092</v>
      </c>
      <c r="M82" s="20">
        <f t="shared" si="1"/>
        <v>576</v>
      </c>
      <c r="N82" s="20">
        <f t="shared" si="1"/>
        <v>1097982</v>
      </c>
      <c r="S82" s="2"/>
      <c r="V82" s="2"/>
    </row>
    <row r="83" spans="1:22" s="1" customFormat="1" x14ac:dyDescent="0.25">
      <c r="A83" s="3"/>
      <c r="B83" s="11"/>
      <c r="C83" s="11"/>
      <c r="D83" s="11"/>
      <c r="E83" s="11"/>
      <c r="F83" s="18"/>
      <c r="G83" s="18"/>
      <c r="H83" s="18"/>
      <c r="I83" s="18"/>
      <c r="J83" s="18"/>
      <c r="K83" s="18"/>
      <c r="L83" s="18"/>
      <c r="M83" s="18"/>
      <c r="N83" s="27"/>
      <c r="S83" s="2"/>
      <c r="V83" s="2"/>
    </row>
    <row r="84" spans="1:22" s="1" customFormat="1" x14ac:dyDescent="0.25">
      <c r="A84" s="3"/>
      <c r="B84" s="23" t="s">
        <v>4</v>
      </c>
      <c r="C84" s="26" t="s">
        <v>1</v>
      </c>
      <c r="D84" s="26" t="s">
        <v>1</v>
      </c>
      <c r="E84" s="26" t="s">
        <v>1</v>
      </c>
      <c r="F84" s="25">
        <v>363446</v>
      </c>
      <c r="G84" s="25">
        <v>367598</v>
      </c>
      <c r="H84" s="25">
        <v>372116</v>
      </c>
      <c r="I84" s="25">
        <v>377074</v>
      </c>
      <c r="J84" s="25">
        <v>382515</v>
      </c>
      <c r="K84" s="25">
        <v>193462</v>
      </c>
      <c r="L84" s="25">
        <v>0</v>
      </c>
      <c r="M84" s="25">
        <v>0</v>
      </c>
      <c r="N84" s="20">
        <v>2056211</v>
      </c>
      <c r="S84" s="2"/>
      <c r="V84" s="2"/>
    </row>
    <row r="85" spans="1:22" s="1" customFormat="1" x14ac:dyDescent="0.25">
      <c r="A85" s="3"/>
      <c r="B85" s="19"/>
      <c r="C85" s="19"/>
      <c r="D85" s="19"/>
      <c r="E85" s="19"/>
      <c r="F85" s="18"/>
      <c r="G85" s="18"/>
      <c r="H85" s="18"/>
      <c r="I85" s="18"/>
      <c r="J85" s="18"/>
      <c r="K85" s="18"/>
      <c r="L85" s="18"/>
      <c r="M85" s="18"/>
      <c r="N85" s="24"/>
      <c r="S85" s="2"/>
      <c r="V85" s="2"/>
    </row>
    <row r="86" spans="1:22" s="1" customFormat="1" x14ac:dyDescent="0.25">
      <c r="A86" s="3"/>
      <c r="B86" s="23" t="s">
        <v>3</v>
      </c>
      <c r="C86" s="22"/>
      <c r="D86" s="22"/>
      <c r="E86" s="21"/>
      <c r="F86" s="20">
        <f t="shared" ref="F86:N86" si="2">F73+F82+F84</f>
        <v>5490757</v>
      </c>
      <c r="G86" s="20">
        <f t="shared" si="2"/>
        <v>5907574</v>
      </c>
      <c r="H86" s="20">
        <f t="shared" si="2"/>
        <v>6457965</v>
      </c>
      <c r="I86" s="20">
        <f t="shared" si="2"/>
        <v>6242745</v>
      </c>
      <c r="J86" s="20">
        <f t="shared" si="2"/>
        <v>5707222</v>
      </c>
      <c r="K86" s="20">
        <f t="shared" si="2"/>
        <v>4998926</v>
      </c>
      <c r="L86" s="20">
        <f t="shared" si="2"/>
        <v>4494833</v>
      </c>
      <c r="M86" s="20">
        <f t="shared" si="2"/>
        <v>43242610</v>
      </c>
      <c r="N86" s="20">
        <f t="shared" si="2"/>
        <v>82542632</v>
      </c>
      <c r="S86" s="2"/>
      <c r="V86" s="2"/>
    </row>
    <row r="87" spans="1:22" s="1" customFormat="1" x14ac:dyDescent="0.25">
      <c r="A87" s="3"/>
      <c r="B87" s="19"/>
      <c r="C87" s="19"/>
      <c r="D87" s="19"/>
      <c r="E87" s="19"/>
      <c r="F87" s="18"/>
      <c r="G87" s="18"/>
      <c r="H87" s="18"/>
      <c r="I87" s="18"/>
      <c r="J87" s="18"/>
      <c r="K87" s="18"/>
      <c r="L87" s="18"/>
      <c r="M87" s="18"/>
      <c r="N87" s="17"/>
      <c r="S87" s="2"/>
      <c r="V87" s="2"/>
    </row>
    <row r="88" spans="1:22" s="1" customFormat="1" ht="18.75" customHeight="1" x14ac:dyDescent="0.25">
      <c r="A88" s="3"/>
      <c r="B88" s="91" t="s">
        <v>2</v>
      </c>
      <c r="C88" s="91"/>
      <c r="D88" s="91"/>
      <c r="E88" s="91"/>
      <c r="F88" s="76">
        <f t="shared" ref="F88:L88" si="3">ROUND((F86/$N$90*100),2)</f>
        <v>12.01</v>
      </c>
      <c r="G88" s="76">
        <f t="shared" si="3"/>
        <v>12.92</v>
      </c>
      <c r="H88" s="76">
        <f t="shared" si="3"/>
        <v>14.12</v>
      </c>
      <c r="I88" s="76">
        <f t="shared" si="3"/>
        <v>13.65</v>
      </c>
      <c r="J88" s="13">
        <f t="shared" si="3"/>
        <v>12.48</v>
      </c>
      <c r="K88" s="13">
        <f t="shared" si="3"/>
        <v>10.93</v>
      </c>
      <c r="L88" s="13">
        <f t="shared" si="3"/>
        <v>9.83</v>
      </c>
      <c r="M88" s="16" t="s">
        <v>1</v>
      </c>
      <c r="N88" s="16" t="s">
        <v>1</v>
      </c>
      <c r="S88" s="2"/>
      <c r="V88" s="2"/>
    </row>
    <row r="89" spans="1:22" s="1" customFormat="1" x14ac:dyDescent="0.25">
      <c r="A89" s="3"/>
      <c r="B89" s="15"/>
      <c r="C89" s="14"/>
      <c r="D89" s="14"/>
      <c r="E89" s="14"/>
      <c r="F89" s="13"/>
      <c r="G89" s="13"/>
      <c r="H89" s="13"/>
      <c r="I89" s="13"/>
      <c r="J89" s="13"/>
      <c r="K89" s="13"/>
      <c r="L89" s="13"/>
      <c r="M89" s="13"/>
      <c r="N89" s="12"/>
      <c r="S89" s="2"/>
      <c r="V89" s="2"/>
    </row>
    <row r="90" spans="1:22" s="1" customFormat="1" ht="48" customHeight="1" x14ac:dyDescent="0.25">
      <c r="A90" s="3"/>
      <c r="B90" s="92" t="s">
        <v>0</v>
      </c>
      <c r="C90" s="92"/>
      <c r="D90" s="92"/>
      <c r="E90" s="92"/>
      <c r="F90" s="10"/>
      <c r="G90" s="9"/>
      <c r="H90" s="9"/>
      <c r="I90" s="9"/>
      <c r="J90" s="9"/>
      <c r="K90" s="9"/>
      <c r="L90" s="9"/>
      <c r="M90" s="8"/>
      <c r="N90" s="7">
        <v>45723516</v>
      </c>
      <c r="S90" s="2"/>
      <c r="V90" s="2"/>
    </row>
    <row r="91" spans="1:22" s="1" customFormat="1" x14ac:dyDescent="0.25">
      <c r="A91" s="3"/>
      <c r="B91" s="6"/>
      <c r="C91" s="5"/>
      <c r="D91" s="5"/>
      <c r="E91" s="5"/>
      <c r="F91" s="4"/>
      <c r="G91" s="4"/>
      <c r="H91" s="4"/>
      <c r="I91" s="4"/>
      <c r="J91" s="4"/>
      <c r="K91" s="4"/>
      <c r="L91" s="4"/>
      <c r="M91" s="4"/>
    </row>
  </sheetData>
  <sheetProtection selectLockedCells="1" selectUnlockedCells="1"/>
  <mergeCells count="13">
    <mergeCell ref="B88:E88"/>
    <mergeCell ref="B90:E90"/>
    <mergeCell ref="B9:M9"/>
    <mergeCell ref="B11:B12"/>
    <mergeCell ref="C11:C12"/>
    <mergeCell ref="D11:D12"/>
    <mergeCell ref="E11:E12"/>
    <mergeCell ref="F11:N11"/>
    <mergeCell ref="M1:N1"/>
    <mergeCell ref="L2:P2"/>
    <mergeCell ref="M3:P3"/>
    <mergeCell ref="L4:P4"/>
    <mergeCell ref="B7:K7"/>
  </mergeCells>
  <pageMargins left="0.78749999999999998" right="0.78749999999999998" top="1.1812499999999999" bottom="0.78749999999999998" header="0.51180555555555551" footer="0.31527777777777777"/>
  <pageSetup paperSize="9" scale="60" orientation="landscape" useFirstPageNumber="1" horizontalDpi="300" verticalDpi="300" r:id="rId1"/>
  <headerFooter alignWithMargins="0">
    <oddFooter>&amp;L&amp;"Times New Roman,Regular"Ķekavas novada pašvaldība&amp;R&amp;"Times New Roman,Regular"2024, Aprīlis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 </vt:lpstr>
      <vt:lpstr>'4-SAI '!Excel_BuiltIn_Print_Titles_1</vt:lpstr>
      <vt:lpstr>'4-SAI '!Print_Area</vt:lpstr>
      <vt:lpstr>'4-SAI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Dreimane</dc:creator>
  <cp:lastModifiedBy>Vija Milbrete</cp:lastModifiedBy>
  <dcterms:created xsi:type="dcterms:W3CDTF">2024-05-24T08:17:37Z</dcterms:created>
  <dcterms:modified xsi:type="dcterms:W3CDTF">2024-06-21T06:18:56Z</dcterms:modified>
</cp:coreProperties>
</file>