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ja.milbrete\Desktop\39_07.12.2022\lemumi\majaslapa\"/>
    </mc:Choice>
  </mc:AlternateContent>
  <xr:revisionPtr revIDLastSave="0" documentId="8_{65FB5D84-2B91-46ED-9BBF-A07591ACA300}" xr6:coauthVersionLast="47" xr6:coauthVersionMax="47" xr10:uidLastSave="{00000000-0000-0000-0000-000000000000}"/>
  <bookViews>
    <workbookView xWindow="-103" yWindow="-103" windowWidth="16663" windowHeight="8863" activeTab="1" xr2:uid="{5BD052E6-1564-4C43-A883-18F344C95B3B}"/>
  </bookViews>
  <sheets>
    <sheet name="ienemumi-izdevumi " sheetId="1" r:id="rId1"/>
    <sheet name="Kopsavilk.pa funkc.kateg.unEKK" sheetId="2" r:id="rId2"/>
  </sheets>
  <definedNames>
    <definedName name="__xlnm.Print_Area_1">#REF!</definedName>
    <definedName name="__xlnm.Print_Titles_1">#REF!</definedName>
    <definedName name="_Hlk95808303" localSheetId="0">'ienemumi-izdevumi '!$B$167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9" i="2"/>
  <c r="E53" i="2"/>
  <c r="E52" i="2"/>
  <c r="E24" i="2"/>
  <c r="E15" i="2"/>
  <c r="E275" i="1" l="1"/>
  <c r="E89" i="1"/>
  <c r="H257" i="1" l="1"/>
  <c r="K257" i="1"/>
  <c r="E277" i="1"/>
  <c r="K206" i="1"/>
  <c r="H206" i="1"/>
  <c r="E206" i="1"/>
  <c r="G157" i="1"/>
  <c r="H215" i="1" l="1"/>
  <c r="D54" i="1"/>
  <c r="D27" i="1"/>
  <c r="D143" i="1"/>
  <c r="E147" i="1" l="1"/>
  <c r="H75" i="1" l="1"/>
  <c r="H101" i="1"/>
  <c r="H218" i="1"/>
  <c r="H148" i="1"/>
  <c r="E101" i="1" l="1"/>
  <c r="E75" i="1" l="1"/>
  <c r="E215" i="1"/>
  <c r="E218" i="1" l="1"/>
  <c r="H217" i="1"/>
  <c r="E217" i="1"/>
  <c r="H216" i="1"/>
  <c r="E216" i="1"/>
  <c r="H100" i="1"/>
  <c r="E100" i="1"/>
  <c r="H74" i="1"/>
  <c r="E74" i="1"/>
  <c r="H85" i="1" l="1"/>
  <c r="K85" i="1"/>
  <c r="E85" i="1"/>
  <c r="E257" i="1" l="1"/>
  <c r="K152" i="1" l="1"/>
  <c r="H152" i="1"/>
  <c r="E152" i="1"/>
  <c r="K188" i="1" l="1"/>
  <c r="H188" i="1"/>
  <c r="E188" i="1"/>
  <c r="H111" i="1" l="1"/>
  <c r="K111" i="1"/>
  <c r="H112" i="1"/>
  <c r="K112" i="1"/>
  <c r="H109" i="1"/>
  <c r="K109" i="1"/>
  <c r="H110" i="1"/>
  <c r="K110" i="1"/>
  <c r="H84" i="1"/>
  <c r="K84" i="1"/>
  <c r="J200" i="1"/>
  <c r="J211" i="1"/>
  <c r="J209" i="1"/>
  <c r="J281" i="1"/>
  <c r="E283" i="1"/>
  <c r="G281" i="1" l="1"/>
  <c r="G271" i="1"/>
  <c r="G235" i="1"/>
  <c r="G223" i="1"/>
  <c r="G220" i="1"/>
  <c r="G211" i="1"/>
  <c r="G209" i="1"/>
  <c r="G200" i="1"/>
  <c r="H76" i="1"/>
  <c r="D271" i="1" l="1"/>
  <c r="G118" i="1"/>
  <c r="G123" i="1"/>
  <c r="G143" i="1"/>
  <c r="D29" i="1"/>
  <c r="D60" i="1"/>
  <c r="E84" i="1" l="1"/>
  <c r="E110" i="1"/>
  <c r="E263" i="1"/>
  <c r="E262" i="1"/>
  <c r="E109" i="1"/>
  <c r="H261" i="1"/>
  <c r="K261" i="1"/>
  <c r="D62" i="1" l="1"/>
  <c r="E276" i="1"/>
  <c r="E261" i="1"/>
  <c r="D123" i="1" l="1"/>
  <c r="E156" i="1"/>
  <c r="H156" i="1"/>
  <c r="K156" i="1"/>
  <c r="H99" i="1"/>
  <c r="E99" i="1"/>
  <c r="H77" i="1"/>
  <c r="E77" i="1"/>
  <c r="K98" i="1"/>
  <c r="H98" i="1"/>
  <c r="E98" i="1"/>
  <c r="H81" i="1"/>
  <c r="E81" i="1"/>
  <c r="E112" i="1"/>
  <c r="E90" i="1"/>
  <c r="E67" i="1"/>
  <c r="E76" i="1"/>
  <c r="D92" i="1"/>
  <c r="E91" i="1"/>
  <c r="E36" i="1"/>
  <c r="G92" i="1" l="1"/>
  <c r="H72" i="1"/>
  <c r="H73" i="1"/>
  <c r="E73" i="1"/>
  <c r="E72" i="1"/>
  <c r="D200" i="1"/>
  <c r="D209" i="1"/>
  <c r="D211" i="1"/>
  <c r="D220" i="1"/>
  <c r="D223" i="1"/>
  <c r="D235" i="1"/>
  <c r="D281" i="1"/>
  <c r="E192" i="1" l="1"/>
  <c r="H192" i="1"/>
  <c r="K192" i="1"/>
  <c r="K286" i="1" l="1"/>
  <c r="K284" i="1"/>
  <c r="K283" i="1"/>
  <c r="K280" i="1"/>
  <c r="K279" i="1"/>
  <c r="K278" i="1"/>
  <c r="K274" i="1"/>
  <c r="K273" i="1"/>
  <c r="K272" i="1"/>
  <c r="J271" i="1"/>
  <c r="K270" i="1"/>
  <c r="K269" i="1"/>
  <c r="K268" i="1"/>
  <c r="K267" i="1"/>
  <c r="K266" i="1"/>
  <c r="K265" i="1"/>
  <c r="K264" i="1"/>
  <c r="K260" i="1"/>
  <c r="K258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4" i="1"/>
  <c r="K233" i="1"/>
  <c r="K232" i="1"/>
  <c r="K231" i="1"/>
  <c r="K230" i="1"/>
  <c r="K229" i="1"/>
  <c r="K228" i="1"/>
  <c r="K227" i="1"/>
  <c r="K226" i="1"/>
  <c r="K225" i="1"/>
  <c r="K224" i="1"/>
  <c r="K222" i="1"/>
  <c r="K221" i="1"/>
  <c r="K219" i="1"/>
  <c r="K214" i="1"/>
  <c r="K213" i="1"/>
  <c r="K212" i="1"/>
  <c r="K210" i="1"/>
  <c r="K208" i="1"/>
  <c r="K207" i="1"/>
  <c r="K205" i="1"/>
  <c r="K204" i="1"/>
  <c r="K203" i="1"/>
  <c r="K202" i="1"/>
  <c r="K201" i="1"/>
  <c r="K199" i="1"/>
  <c r="J198" i="1"/>
  <c r="K197" i="1"/>
  <c r="K196" i="1"/>
  <c r="K195" i="1"/>
  <c r="K194" i="1"/>
  <c r="K193" i="1"/>
  <c r="K191" i="1"/>
  <c r="K190" i="1"/>
  <c r="K189" i="1"/>
  <c r="K187" i="1"/>
  <c r="K186" i="1"/>
  <c r="K185" i="1"/>
  <c r="K184" i="1"/>
  <c r="G287" i="1"/>
  <c r="H286" i="1"/>
  <c r="H285" i="1"/>
  <c r="J285" i="1" s="1"/>
  <c r="J287" i="1" s="1"/>
  <c r="H284" i="1"/>
  <c r="H283" i="1"/>
  <c r="H280" i="1"/>
  <c r="H279" i="1"/>
  <c r="H278" i="1"/>
  <c r="H274" i="1"/>
  <c r="H273" i="1"/>
  <c r="H272" i="1"/>
  <c r="H270" i="1"/>
  <c r="H269" i="1"/>
  <c r="H268" i="1"/>
  <c r="H267" i="1"/>
  <c r="H266" i="1"/>
  <c r="H265" i="1"/>
  <c r="H264" i="1"/>
  <c r="H260" i="1"/>
  <c r="H258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4" i="1"/>
  <c r="H233" i="1"/>
  <c r="H232" i="1"/>
  <c r="H231" i="1"/>
  <c r="H230" i="1"/>
  <c r="H229" i="1"/>
  <c r="H228" i="1"/>
  <c r="H227" i="1"/>
  <c r="H226" i="1"/>
  <c r="H225" i="1"/>
  <c r="H224" i="1"/>
  <c r="H222" i="1"/>
  <c r="H221" i="1"/>
  <c r="H219" i="1"/>
  <c r="H214" i="1"/>
  <c r="H213" i="1"/>
  <c r="H212" i="1"/>
  <c r="H210" i="1"/>
  <c r="H208" i="1"/>
  <c r="H207" i="1"/>
  <c r="H205" i="1"/>
  <c r="H204" i="1"/>
  <c r="H203" i="1"/>
  <c r="H202" i="1"/>
  <c r="H201" i="1"/>
  <c r="H199" i="1"/>
  <c r="G198" i="1"/>
  <c r="G282" i="1" s="1"/>
  <c r="H197" i="1"/>
  <c r="H196" i="1"/>
  <c r="H195" i="1"/>
  <c r="H194" i="1"/>
  <c r="H193" i="1"/>
  <c r="H191" i="1"/>
  <c r="H190" i="1"/>
  <c r="H189" i="1"/>
  <c r="H187" i="1"/>
  <c r="H186" i="1"/>
  <c r="H185" i="1"/>
  <c r="H184" i="1"/>
  <c r="D287" i="1"/>
  <c r="E284" i="1"/>
  <c r="E285" i="1"/>
  <c r="E286" i="1"/>
  <c r="E280" i="1"/>
  <c r="E279" i="1"/>
  <c r="E278" i="1"/>
  <c r="E274" i="1"/>
  <c r="E273" i="1"/>
  <c r="E272" i="1"/>
  <c r="E270" i="1"/>
  <c r="E269" i="1"/>
  <c r="E268" i="1"/>
  <c r="E267" i="1"/>
  <c r="E266" i="1"/>
  <c r="E265" i="1"/>
  <c r="E264" i="1"/>
  <c r="E260" i="1"/>
  <c r="E259" i="1"/>
  <c r="E258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4" i="1"/>
  <c r="E233" i="1"/>
  <c r="E232" i="1"/>
  <c r="E231" i="1"/>
  <c r="E230" i="1"/>
  <c r="E229" i="1"/>
  <c r="E228" i="1"/>
  <c r="E227" i="1"/>
  <c r="E226" i="1"/>
  <c r="E225" i="1"/>
  <c r="E224" i="1"/>
  <c r="E222" i="1"/>
  <c r="E221" i="1"/>
  <c r="E219" i="1"/>
  <c r="E214" i="1"/>
  <c r="E213" i="1"/>
  <c r="E212" i="1"/>
  <c r="E210" i="1"/>
  <c r="E208" i="1"/>
  <c r="E207" i="1"/>
  <c r="E205" i="1"/>
  <c r="E204" i="1"/>
  <c r="E203" i="1"/>
  <c r="E202" i="1"/>
  <c r="E201" i="1"/>
  <c r="E199" i="1"/>
  <c r="D198" i="1"/>
  <c r="D282" i="1" s="1"/>
  <c r="E197" i="1"/>
  <c r="E196" i="1"/>
  <c r="E195" i="1"/>
  <c r="E194" i="1"/>
  <c r="E193" i="1"/>
  <c r="E191" i="1"/>
  <c r="E190" i="1"/>
  <c r="E189" i="1"/>
  <c r="E187" i="1"/>
  <c r="E186" i="1"/>
  <c r="E185" i="1"/>
  <c r="E184" i="1"/>
  <c r="K161" i="1"/>
  <c r="K160" i="1"/>
  <c r="K159" i="1"/>
  <c r="K158" i="1"/>
  <c r="J157" i="1"/>
  <c r="K155" i="1"/>
  <c r="K154" i="1"/>
  <c r="K153" i="1"/>
  <c r="K151" i="1"/>
  <c r="K150" i="1"/>
  <c r="K149" i="1"/>
  <c r="K146" i="1"/>
  <c r="K145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2" i="1"/>
  <c r="K121" i="1"/>
  <c r="K120" i="1"/>
  <c r="K119" i="1"/>
  <c r="K117" i="1"/>
  <c r="K116" i="1"/>
  <c r="J115" i="1"/>
  <c r="J118" i="1" s="1"/>
  <c r="K114" i="1"/>
  <c r="K113" i="1"/>
  <c r="K108" i="1"/>
  <c r="K107" i="1"/>
  <c r="K106" i="1"/>
  <c r="K105" i="1"/>
  <c r="K104" i="1"/>
  <c r="K103" i="1"/>
  <c r="K97" i="1"/>
  <c r="K96" i="1"/>
  <c r="K95" i="1"/>
  <c r="K94" i="1"/>
  <c r="K93" i="1"/>
  <c r="J92" i="1"/>
  <c r="K88" i="1"/>
  <c r="K87" i="1"/>
  <c r="K86" i="1"/>
  <c r="K83" i="1"/>
  <c r="K82" i="1"/>
  <c r="K80" i="1"/>
  <c r="K79" i="1"/>
  <c r="K78" i="1"/>
  <c r="K69" i="1"/>
  <c r="K68" i="1"/>
  <c r="K66" i="1"/>
  <c r="K65" i="1"/>
  <c r="K64" i="1"/>
  <c r="K63" i="1"/>
  <c r="K61" i="1"/>
  <c r="K59" i="1"/>
  <c r="K58" i="1"/>
  <c r="K57" i="1"/>
  <c r="K56" i="1"/>
  <c r="K55" i="1"/>
  <c r="K53" i="1"/>
  <c r="K52" i="1"/>
  <c r="K51" i="1"/>
  <c r="J50" i="1"/>
  <c r="K49" i="1"/>
  <c r="K48" i="1"/>
  <c r="J47" i="1"/>
  <c r="K46" i="1"/>
  <c r="K45" i="1"/>
  <c r="K44" i="1"/>
  <c r="K43" i="1"/>
  <c r="K42" i="1"/>
  <c r="K41" i="1"/>
  <c r="K40" i="1"/>
  <c r="K39" i="1"/>
  <c r="J38" i="1"/>
  <c r="K37" i="1"/>
  <c r="K35" i="1"/>
  <c r="K34" i="1"/>
  <c r="K33" i="1"/>
  <c r="J32" i="1"/>
  <c r="K31" i="1"/>
  <c r="K30" i="1"/>
  <c r="K28" i="1"/>
  <c r="K26" i="1"/>
  <c r="J25" i="1"/>
  <c r="K24" i="1"/>
  <c r="K23" i="1"/>
  <c r="J22" i="1"/>
  <c r="K21" i="1"/>
  <c r="K20" i="1"/>
  <c r="J19" i="1"/>
  <c r="K18" i="1"/>
  <c r="K17" i="1"/>
  <c r="J16" i="1"/>
  <c r="K15" i="1"/>
  <c r="K14" i="1"/>
  <c r="H161" i="1"/>
  <c r="H160" i="1"/>
  <c r="H159" i="1"/>
  <c r="H158" i="1"/>
  <c r="H155" i="1"/>
  <c r="H154" i="1"/>
  <c r="H153" i="1"/>
  <c r="H151" i="1"/>
  <c r="H150" i="1"/>
  <c r="H149" i="1"/>
  <c r="H146" i="1"/>
  <c r="H145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2" i="1"/>
  <c r="H121" i="1"/>
  <c r="H120" i="1"/>
  <c r="H119" i="1"/>
  <c r="H117" i="1"/>
  <c r="H116" i="1"/>
  <c r="G115" i="1"/>
  <c r="H114" i="1"/>
  <c r="H113" i="1"/>
  <c r="H108" i="1"/>
  <c r="H107" i="1"/>
  <c r="H106" i="1"/>
  <c r="H105" i="1"/>
  <c r="H104" i="1"/>
  <c r="H103" i="1"/>
  <c r="H102" i="1"/>
  <c r="H97" i="1"/>
  <c r="H96" i="1"/>
  <c r="H95" i="1"/>
  <c r="H94" i="1"/>
  <c r="H93" i="1"/>
  <c r="H88" i="1"/>
  <c r="H87" i="1"/>
  <c r="H86" i="1"/>
  <c r="H83" i="1"/>
  <c r="H82" i="1"/>
  <c r="H80" i="1"/>
  <c r="H79" i="1"/>
  <c r="H78" i="1"/>
  <c r="H71" i="1"/>
  <c r="H70" i="1"/>
  <c r="H69" i="1"/>
  <c r="H68" i="1"/>
  <c r="H66" i="1"/>
  <c r="H65" i="1"/>
  <c r="H64" i="1"/>
  <c r="H63" i="1"/>
  <c r="H61" i="1"/>
  <c r="H59" i="1"/>
  <c r="H58" i="1"/>
  <c r="H57" i="1"/>
  <c r="H56" i="1"/>
  <c r="H55" i="1"/>
  <c r="H53" i="1"/>
  <c r="H52" i="1"/>
  <c r="H51" i="1"/>
  <c r="G50" i="1"/>
  <c r="G54" i="1" s="1"/>
  <c r="H49" i="1"/>
  <c r="H48" i="1"/>
  <c r="G47" i="1"/>
  <c r="H46" i="1"/>
  <c r="H45" i="1"/>
  <c r="H44" i="1"/>
  <c r="H43" i="1"/>
  <c r="H42" i="1"/>
  <c r="H41" i="1"/>
  <c r="H40" i="1"/>
  <c r="H39" i="1"/>
  <c r="G38" i="1"/>
  <c r="H37" i="1"/>
  <c r="H35" i="1"/>
  <c r="H34" i="1"/>
  <c r="H33" i="1"/>
  <c r="G32" i="1"/>
  <c r="H31" i="1"/>
  <c r="H30" i="1"/>
  <c r="H28" i="1"/>
  <c r="H26" i="1"/>
  <c r="G25" i="1"/>
  <c r="H24" i="1"/>
  <c r="H23" i="1"/>
  <c r="G22" i="1"/>
  <c r="H21" i="1"/>
  <c r="H20" i="1"/>
  <c r="G19" i="1"/>
  <c r="H18" i="1"/>
  <c r="H17" i="1"/>
  <c r="G16" i="1"/>
  <c r="H15" i="1"/>
  <c r="H14" i="1"/>
  <c r="E159" i="1"/>
  <c r="E160" i="1"/>
  <c r="E161" i="1"/>
  <c r="E158" i="1"/>
  <c r="E146" i="1"/>
  <c r="E149" i="1"/>
  <c r="E150" i="1"/>
  <c r="E151" i="1"/>
  <c r="E153" i="1"/>
  <c r="E154" i="1"/>
  <c r="E155" i="1"/>
  <c r="E145" i="1"/>
  <c r="D157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2" i="1"/>
  <c r="E121" i="1"/>
  <c r="E120" i="1"/>
  <c r="E119" i="1"/>
  <c r="E117" i="1"/>
  <c r="E116" i="1"/>
  <c r="D115" i="1"/>
  <c r="E114" i="1"/>
  <c r="E113" i="1"/>
  <c r="E111" i="1"/>
  <c r="E108" i="1"/>
  <c r="E107" i="1"/>
  <c r="E106" i="1"/>
  <c r="E105" i="1"/>
  <c r="E104" i="1"/>
  <c r="E103" i="1"/>
  <c r="E102" i="1"/>
  <c r="E97" i="1"/>
  <c r="E96" i="1"/>
  <c r="E95" i="1"/>
  <c r="E94" i="1"/>
  <c r="E93" i="1"/>
  <c r="E88" i="1"/>
  <c r="E87" i="1"/>
  <c r="E86" i="1"/>
  <c r="E83" i="1"/>
  <c r="E82" i="1"/>
  <c r="E80" i="1"/>
  <c r="E79" i="1"/>
  <c r="E78" i="1"/>
  <c r="E71" i="1"/>
  <c r="E70" i="1"/>
  <c r="E69" i="1"/>
  <c r="E68" i="1"/>
  <c r="E66" i="1"/>
  <c r="E65" i="1"/>
  <c r="E64" i="1"/>
  <c r="E63" i="1"/>
  <c r="E61" i="1"/>
  <c r="E59" i="1"/>
  <c r="E58" i="1"/>
  <c r="E57" i="1"/>
  <c r="E56" i="1"/>
  <c r="E55" i="1"/>
  <c r="E53" i="1"/>
  <c r="E52" i="1"/>
  <c r="E51" i="1"/>
  <c r="D50" i="1"/>
  <c r="E49" i="1"/>
  <c r="E48" i="1"/>
  <c r="D47" i="1"/>
  <c r="E46" i="1"/>
  <c r="E45" i="1"/>
  <c r="E44" i="1"/>
  <c r="E43" i="1"/>
  <c r="E42" i="1"/>
  <c r="E41" i="1"/>
  <c r="E40" i="1"/>
  <c r="E39" i="1"/>
  <c r="D38" i="1"/>
  <c r="E34" i="1"/>
  <c r="E35" i="1"/>
  <c r="E37" i="1"/>
  <c r="E33" i="1"/>
  <c r="D32" i="1"/>
  <c r="E31" i="1"/>
  <c r="E30" i="1"/>
  <c r="E28" i="1"/>
  <c r="E26" i="1"/>
  <c r="D25" i="1"/>
  <c r="E24" i="1"/>
  <c r="E23" i="1"/>
  <c r="D22" i="1"/>
  <c r="E21" i="1"/>
  <c r="E20" i="1"/>
  <c r="D19" i="1"/>
  <c r="E18" i="1"/>
  <c r="E17" i="1"/>
  <c r="E15" i="1"/>
  <c r="D16" i="1"/>
  <c r="E14" i="1"/>
  <c r="D144" i="1" l="1"/>
  <c r="K285" i="1"/>
  <c r="J27" i="1"/>
  <c r="J29" i="1" s="1"/>
  <c r="J54" i="1"/>
  <c r="J123" i="1"/>
  <c r="G60" i="1"/>
  <c r="G27" i="1"/>
  <c r="D162" i="1" l="1"/>
  <c r="J60" i="1"/>
  <c r="J143" i="1"/>
  <c r="G29" i="1"/>
  <c r="G62" i="1"/>
  <c r="K259" i="1"/>
  <c r="H259" i="1"/>
  <c r="G144" i="1" l="1"/>
  <c r="G162" i="1" s="1"/>
  <c r="J220" i="1"/>
  <c r="J223" i="1" s="1"/>
  <c r="J62" i="1"/>
  <c r="D288" i="1"/>
  <c r="H118" i="1"/>
  <c r="K118" i="1"/>
  <c r="J235" i="1" l="1"/>
  <c r="D290" i="1"/>
  <c r="J144" i="1"/>
  <c r="J162" i="1" s="1"/>
  <c r="H271" i="1"/>
  <c r="K271" i="1"/>
  <c r="H287" i="1"/>
  <c r="K287" i="1"/>
  <c r="H281" i="1"/>
  <c r="K281" i="1"/>
  <c r="J282" i="1" l="1"/>
  <c r="J288" i="1" s="1"/>
  <c r="E287" i="1"/>
  <c r="E281" i="1"/>
  <c r="E271" i="1"/>
  <c r="J290" i="1" l="1"/>
  <c r="G288" i="1"/>
  <c r="G290" i="1" s="1"/>
  <c r="H235" i="1"/>
  <c r="K235" i="1"/>
  <c r="E235" i="1"/>
  <c r="H223" i="1" l="1"/>
  <c r="K223" i="1"/>
  <c r="E223" i="1"/>
  <c r="H220" i="1"/>
  <c r="K220" i="1"/>
  <c r="E220" i="1"/>
  <c r="H211" i="1" l="1"/>
  <c r="K211" i="1"/>
  <c r="E211" i="1"/>
  <c r="H209" i="1"/>
  <c r="K209" i="1"/>
  <c r="E209" i="1"/>
  <c r="H200" i="1" l="1"/>
  <c r="K200" i="1"/>
  <c r="E200" i="1"/>
  <c r="H198" i="1"/>
  <c r="K198" i="1"/>
  <c r="E198" i="1"/>
  <c r="E282" i="1" l="1"/>
  <c r="E288" i="1" s="1"/>
  <c r="K282" i="1"/>
  <c r="K288" i="1" s="1"/>
  <c r="H282" i="1"/>
  <c r="H288" i="1" s="1"/>
  <c r="E115" i="1" l="1"/>
  <c r="K157" i="1"/>
  <c r="H157" i="1"/>
  <c r="E157" i="1"/>
  <c r="K143" i="1"/>
  <c r="H143" i="1"/>
  <c r="E143" i="1"/>
  <c r="K123" i="1"/>
  <c r="H123" i="1"/>
  <c r="E123" i="1"/>
  <c r="E118" i="1"/>
  <c r="K115" i="1"/>
  <c r="H115" i="1"/>
  <c r="K92" i="1"/>
  <c r="H92" i="1"/>
  <c r="E92" i="1"/>
  <c r="K62" i="1"/>
  <c r="H62" i="1"/>
  <c r="E62" i="1"/>
  <c r="K60" i="1"/>
  <c r="H60" i="1"/>
  <c r="E60" i="1"/>
  <c r="K54" i="1"/>
  <c r="H54" i="1"/>
  <c r="E54" i="1"/>
  <c r="K50" i="1"/>
  <c r="H50" i="1"/>
  <c r="E50" i="1"/>
  <c r="K47" i="1"/>
  <c r="H47" i="1"/>
  <c r="E47" i="1"/>
  <c r="K38" i="1"/>
  <c r="H38" i="1"/>
  <c r="E38" i="1"/>
  <c r="K32" i="1"/>
  <c r="H32" i="1"/>
  <c r="E32" i="1"/>
  <c r="K29" i="1"/>
  <c r="H29" i="1"/>
  <c r="E29" i="1"/>
  <c r="K27" i="1"/>
  <c r="H27" i="1"/>
  <c r="E27" i="1"/>
  <c r="K25" i="1"/>
  <c r="H25" i="1"/>
  <c r="E25" i="1"/>
  <c r="K22" i="1"/>
  <c r="H22" i="1"/>
  <c r="E22" i="1"/>
  <c r="K19" i="1"/>
  <c r="H19" i="1"/>
  <c r="E19" i="1"/>
  <c r="K16" i="1"/>
  <c r="H16" i="1"/>
  <c r="E16" i="1"/>
  <c r="E144" i="1" l="1"/>
  <c r="E162" i="1" s="1"/>
  <c r="E290" i="1" s="1"/>
  <c r="K144" i="1"/>
  <c r="K162" i="1" s="1"/>
  <c r="K290" i="1" s="1"/>
  <c r="H144" i="1"/>
  <c r="H162" i="1" s="1"/>
  <c r="H290" i="1" s="1"/>
</calcChain>
</file>

<file path=xl/sharedStrings.xml><?xml version="1.0" encoding="utf-8"?>
<sst xmlns="http://schemas.openxmlformats.org/spreadsheetml/2006/main" count="676" uniqueCount="469">
  <si>
    <t>PAMATBUDŽETS - IEŅĒMUMI</t>
  </si>
  <si>
    <t>Kods</t>
  </si>
  <si>
    <t>Nosaukums</t>
  </si>
  <si>
    <t>1.1.1.2.</t>
  </si>
  <si>
    <t>Iedzīvotāju ienākuma nodoklis par tekošo gadu</t>
  </si>
  <si>
    <t>1.1.1.1.</t>
  </si>
  <si>
    <t>Iepriekšējā gada nesadalītais iedzīvotāju ienākuma nodoklis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</si>
  <si>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</si>
  <si>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</si>
  <si>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</si>
  <si>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</si>
  <si>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</si>
  <si>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</si>
  <si>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</si>
  <si>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KOPĀ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</si>
  <si>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</si>
  <si>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</si>
  <si>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</si>
  <si>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</si>
  <si>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</si>
  <si>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</si>
  <si>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</si>
  <si>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</si>
  <si>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</si>
  <si>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</si>
  <si>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</si>
  <si>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</si>
  <si>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</si>
  <si>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5.5.3.1.</t>
  </si>
  <si>
    <t>Dabas resursu nodoklis</t>
  </si>
  <si>
    <t>5.5.0.0.</t>
  </si>
  <si>
    <t>8.3.0.0.</t>
  </si>
  <si>
    <t>Pārējie ieņēmumi no dividendēm</t>
  </si>
  <si>
    <t>8.9.9.0.</t>
  </si>
  <si>
    <t>Pārējie finanšu ieņēmumi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</si>
  <si>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</si>
  <si>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</si>
  <si>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</si>
  <si>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</si>
  <si>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</si>
  <si>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</si>
  <si>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</si>
  <si>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</si>
  <si>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</si>
  <si>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</si>
  <si>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9.5.1.1.</t>
  </si>
  <si>
    <t>PN par domes izstrādāto oficiālo dokumentu un apliecinātu to kopiju saņemšanu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</si>
  <si>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</si>
  <si>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</si>
  <si>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</si>
  <si>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</si>
  <si>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</si>
  <si>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</si>
  <si>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</si>
  <si>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</si>
  <si>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9.5.1.9.</t>
  </si>
  <si>
    <t>PN pae simbolikas izmantošanu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</si>
  <si>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</si>
  <si>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</si>
  <si>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</si>
  <si>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</si>
  <si>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</si>
  <si>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</si>
  <si>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</si>
  <si>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10.1.5.4.</t>
  </si>
  <si>
    <t>Naudas sodi, ko uzliek par pārkāpumiem ceļu satiksmē</t>
  </si>
  <si>
    <t>10.1.0.0.</t>
  </si>
  <si>
    <t>12.2.3.0</t>
  </si>
  <si>
    <t>Zvejas licences</t>
  </si>
  <si>
    <t>12.3.9.5</t>
  </si>
  <si>
    <t>Līgumsodi un procentu maksājumi par saistību neizpildi</t>
  </si>
  <si>
    <t>12.3.9.9.</t>
  </si>
  <si>
    <t>Pārējie dažādi nenodokļu ienēmumi</t>
  </si>
  <si>
    <t>12.0.0.0.</t>
  </si>
  <si>
    <t>13.1.0.0.</t>
  </si>
  <si>
    <t>Ieņēmumi no ēku un būvju īpašuma pārdošanas</t>
  </si>
  <si>
    <t>13.2.1.0.</t>
  </si>
  <si>
    <t>Ieņēmumi no zemes īpašuma pārdošanas</t>
  </si>
  <si>
    <t>13.2.2.0</t>
  </si>
  <si>
    <t>Ieņēmumi no meža īpašuma pārdošanas</t>
  </si>
  <si>
    <t>13.4.0.0.</t>
  </si>
  <si>
    <t>Ieņēmumi no pašvaldības kustāmā īpašuma un mantas realizācijas</t>
  </si>
  <si>
    <t>13.5.0.0</t>
  </si>
  <si>
    <t>Ieņēmumi no pašvaldības īpašuma iznomāšanas</t>
  </si>
  <si>
    <t>13.0.0.0.</t>
  </si>
  <si>
    <t>17.2.0.0.</t>
  </si>
  <si>
    <t>Līdzfinansējums Deinstitucionalizācijai</t>
  </si>
  <si>
    <t>17.0.0.0.</t>
  </si>
  <si>
    <t>18.6.2.0.</t>
  </si>
  <si>
    <t>Pašvald.budžetā saņemtā valsts budžeta dotācija (brīvpusdienas)</t>
  </si>
  <si>
    <t>18.6.2.0</t>
  </si>
  <si>
    <t xml:space="preserve">Skolu bibliotēku grāmatu iegāde, tautas kolektīvi </t>
  </si>
  <si>
    <t>Pārējās mērķdotācijas pašvaldībām no valsts budžeta(pedagogu algas)</t>
  </si>
  <si>
    <t>Mērķdotācija maznodrošinātiem iedz.un asistentiem(soc.dienests Ķekava)</t>
  </si>
  <si>
    <t>Nacionālā veselības dienesta finansējums - Ambulance</t>
  </si>
  <si>
    <t>Programma "Latvijas skolas soma"</t>
  </si>
  <si>
    <t>Dotācija autoceļiem</t>
  </si>
  <si>
    <t>Līdzfinansējums Klientu apkalpošanas centram</t>
  </si>
  <si>
    <t>Valsts finansējums Vēlēšanu komisijas darbam</t>
  </si>
  <si>
    <t>Līdzfinansējums atbalstam bezdarba gadījumos</t>
  </si>
  <si>
    <t>Valsts finansējums - Sociālā dienesta pilotprojekts</t>
  </si>
  <si>
    <t>Valsts fiansējums Covid-19 krīzes pabalstiem (Soc.dienests)</t>
  </si>
  <si>
    <t>LEADER projekts Tūrisma informācijas moderināzija Ķekavas novadā</t>
  </si>
  <si>
    <t>IZM mērķdotācija asistenta pakalp.nodrošināšanai pers.ar invaliditāti</t>
  </si>
  <si>
    <t>JIC projekts "Idejas ceļ gaisā!"</t>
  </si>
  <si>
    <t>Mērķdotācija ATR admin.izdevumu līdzfinansēšanai</t>
  </si>
  <si>
    <t>18.6.3.0.</t>
  </si>
  <si>
    <t>ES finansējums Soc.dienesta projektiem</t>
  </si>
  <si>
    <t>18.6.3.0</t>
  </si>
  <si>
    <t>ES finansējums deinstitucionalizācijas projektam</t>
  </si>
  <si>
    <t>ES līdzfinasējums Sporta aģentūrai</t>
  </si>
  <si>
    <t xml:space="preserve"> ES līdzfinasējums Proj.URBACT</t>
  </si>
  <si>
    <t>ERASMUS vadlīnijas - digitālie rīki un metožu izstrāde</t>
  </si>
  <si>
    <t>ES līdzfinansējums projektam Pārrobežu sadarbība kapacitātes stiprināšanai</t>
  </si>
  <si>
    <t xml:space="preserve">ES līdzfinansējums Veselības veicināšanai un profilaksei Ķekavas novadā </t>
  </si>
  <si>
    <t>ES līdzfinansējums izglītojamo individuālo kompetenču attīstībai</t>
  </si>
  <si>
    <t>ES līdzfinansējums Pļavniekkalna pamatskolai</t>
  </si>
  <si>
    <t>ES līdzfinasējums Daugmales pamatskolai</t>
  </si>
  <si>
    <t>Projekts "Karjeras atbalsts vispār. un profes. izglīt. iestādēs</t>
  </si>
  <si>
    <t>18.6.4.0.</t>
  </si>
  <si>
    <t>Dotācija no PFIF</t>
  </si>
  <si>
    <t>Speciālā dotācija no valsts budžeta saskaņā ar MK noteikumiem Nr.799</t>
  </si>
  <si>
    <t>19.2.0.0.</t>
  </si>
  <si>
    <t>Ieņēmumi izglītības funkciju nodrošināšanai</t>
  </si>
  <si>
    <t>Saņemtie transferti no citām pašvaldībām</t>
  </si>
  <si>
    <t>Reģionālās policijas ieņēmumi</t>
  </si>
  <si>
    <t>Baldones pašvaldības konta atlikuma pārgrāmatošana uz 01.07.2021</t>
  </si>
  <si>
    <t>19.0.0.0.</t>
  </si>
  <si>
    <t>21.1.9.4</t>
  </si>
  <si>
    <t>Ieņēmumi no vadošā partnera grupas īstenotajiem ES projektiem</t>
  </si>
  <si>
    <t>21.1.9.2</t>
  </si>
  <si>
    <t>Ieņēmumi no citu valstu finanšu palīdzības programmas īstenošanas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</si>
  <si>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</si>
  <si>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</si>
  <si>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</si>
  <si>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</si>
  <si>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</si>
  <si>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</si>
  <si>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</si>
  <si>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</si>
  <si>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</si>
  <si>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</si>
  <si>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21.3.8.3.</t>
  </si>
  <si>
    <t>Ieņēmumi no kustāmā īpašuma iznomāšanas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</si>
  <si>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</si>
  <si>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</si>
  <si>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</si>
  <si>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</si>
  <si>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</si>
  <si>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</si>
  <si>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</si>
  <si>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</si>
  <si>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</si>
  <si>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</si>
  <si>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21.3.9.4.</t>
  </si>
  <si>
    <t>Ieņēmumi par komunālajiem pakalpojumiem</t>
  </si>
  <si>
    <t>21.3.9.5</t>
  </si>
  <si>
    <t>Ieņēmumi par projektu īstenošanu</t>
  </si>
  <si>
    <t>21.3.9.7.</t>
  </si>
  <si>
    <t>Saņemtā atlīdzība no apdrošināšanas par bojātu nekustamo/kustamo īpašumu</t>
  </si>
  <si>
    <t>21.3.9.9.</t>
  </si>
  <si>
    <t>Citi ieņēmumi un maksas pakalpojumi</t>
  </si>
  <si>
    <t>21.4.2.9.</t>
  </si>
  <si>
    <t>Pārējie īpašiem mērķiem noteiktie ieņēmumi</t>
  </si>
  <si>
    <t>21.4.9.0</t>
  </si>
  <si>
    <t>Pārējie iepriekš neklasificētie ieņēmumi</t>
  </si>
  <si>
    <t>21.0.0.0.</t>
  </si>
  <si>
    <t>Ieņēmumi kopā</t>
  </si>
  <si>
    <t>Saistības</t>
  </si>
  <si>
    <t>Baložu vidusskolas piebūves būvniecība</t>
  </si>
  <si>
    <t xml:space="preserve">Aizņēmums veloceliņa būvniecībai gar A7 </t>
  </si>
  <si>
    <t>Aizņēmums Pļavniekkalna skolas moduļu piebūvei</t>
  </si>
  <si>
    <t>Saistības kopā</t>
  </si>
  <si>
    <t>Dabas resursu nodokļa konta atlikums gada sākumā</t>
  </si>
  <si>
    <t>Autoceļu dotācijas atlikums gada sākumā</t>
  </si>
  <si>
    <t>Naudas līdzekļu atlikums gada sākumā (Baldone)</t>
  </si>
  <si>
    <t>Naudas līdzekļu atlikums gada sākumā</t>
  </si>
  <si>
    <t>PAVISAM IEŅĒMUMI</t>
  </si>
  <si>
    <t>PAMATBUDŽETS - IZDEVUMI</t>
  </si>
  <si>
    <t>01.110</t>
  </si>
  <si>
    <t xml:space="preserve">Administratīvā pārvalde </t>
  </si>
  <si>
    <t>Sabiedriskās attiecības</t>
  </si>
  <si>
    <t xml:space="preserve">IT uzturēšana </t>
  </si>
  <si>
    <t xml:space="preserve">Finanšu pārvalde </t>
  </si>
  <si>
    <t xml:space="preserve">Deputātu, komiteju un komisiju darbs </t>
  </si>
  <si>
    <t>01.812</t>
  </si>
  <si>
    <t>Mērķdotācija -Teritorijas plānošanas dokumentu izstrāde</t>
  </si>
  <si>
    <t>Vēlēšanu komisija 2021</t>
  </si>
  <si>
    <t>01.721</t>
  </si>
  <si>
    <t>Iekšējā parāda procentu nomaksa</t>
  </si>
  <si>
    <t xml:space="preserve">Klientu apkalpošanas centra izveide </t>
  </si>
  <si>
    <t>01.890</t>
  </si>
  <si>
    <t>Līdzekļi neparedzētiem gadījumiem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</si>
  <si>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</si>
  <si>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</si>
  <si>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</si>
  <si>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</si>
  <si>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</si>
  <si>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</si>
  <si>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Pašvaldības policija</t>
  </si>
  <si>
    <t>03.000</t>
  </si>
  <si>
    <t>SABIEDRISKĀ KĀRTĪBA UN DROŠĪBA</t>
  </si>
  <si>
    <t>04.900</t>
  </si>
  <si>
    <t>04.510</t>
  </si>
  <si>
    <t>Ielu un ceļu apsaimniekošana un remonts</t>
  </si>
  <si>
    <t>Projekts URBACT</t>
  </si>
  <si>
    <t>Projekts Pārrobežu sadarbība kapacitātes stiprināšanai</t>
  </si>
  <si>
    <t>Projekts Erasmus + Guidance&amp; Digital tools and method</t>
  </si>
  <si>
    <t>Valsts dotācija autoceļiem</t>
  </si>
  <si>
    <t>Ceļu investīciju projekti</t>
  </si>
  <si>
    <t>04.000</t>
  </si>
  <si>
    <t>EKONOMISKĀ DARBĪBA</t>
  </si>
  <si>
    <t>05.600</t>
  </si>
  <si>
    <t>Vides aizsardzība - dabas resursu nodoklis</t>
  </si>
  <si>
    <t>05.000</t>
  </si>
  <si>
    <t>VIDES AIZSARDZĪBA</t>
  </si>
  <si>
    <t>06.200</t>
  </si>
  <si>
    <t>Pašvaldības teritoriju apsaimniekošana</t>
  </si>
  <si>
    <t xml:space="preserve">Īpašumu pārvalde </t>
  </si>
  <si>
    <t>06.400</t>
  </si>
  <si>
    <t>Ielu apgaismojuma nodrošināšana</t>
  </si>
  <si>
    <t>06.600</t>
  </si>
  <si>
    <t>Kapu apsaimniekošana</t>
  </si>
  <si>
    <t>06.000</t>
  </si>
  <si>
    <t>PAŠVALDĪBAS TERIT.UN MĀJOKĻU APSAIMNIEKOŠANA</t>
  </si>
  <si>
    <t>07.210</t>
  </si>
  <si>
    <t xml:space="preserve">Ķekavas ambulance </t>
  </si>
  <si>
    <t>07.450</t>
  </si>
  <si>
    <t>Veselības veicināšana un slimību profilakse Ķekavas novadā</t>
  </si>
  <si>
    <t>07.000</t>
  </si>
  <si>
    <t>VESELĪBA</t>
  </si>
  <si>
    <t>08.210</t>
  </si>
  <si>
    <t>Baldones novada bibliotēka</t>
  </si>
  <si>
    <t>08.230</t>
  </si>
  <si>
    <t xml:space="preserve">Ķekavas pagasta kultūras centrs </t>
  </si>
  <si>
    <t>Baložu kultūras centrs</t>
  </si>
  <si>
    <t xml:space="preserve">Daugmales kultūras centrs </t>
  </si>
  <si>
    <t>08.100</t>
  </si>
  <si>
    <t xml:space="preserve">Sporta aģentūra </t>
  </si>
  <si>
    <t>08.330</t>
  </si>
  <si>
    <t>Izdevums "Ķekavas novads"</t>
  </si>
  <si>
    <t>08.620</t>
  </si>
  <si>
    <t>Pārējie kultūras un sporta pasākumi</t>
  </si>
  <si>
    <t>Kultūras centrs "Baldone"</t>
  </si>
  <si>
    <t>Izdevumi Ķekavas novada tūrisma informācijas centru darbībai</t>
  </si>
  <si>
    <t>Starptautiskās sadarbības projekti</t>
  </si>
  <si>
    <t>08.000</t>
  </si>
  <si>
    <t>ATPŪTA,KULTŪRA,RELIĢIJA</t>
  </si>
  <si>
    <t>09.219</t>
  </si>
  <si>
    <t xml:space="preserve">Ķekavas vidusskola </t>
  </si>
  <si>
    <t>09.211</t>
  </si>
  <si>
    <t xml:space="preserve">Pļavniekkalna sākumskola </t>
  </si>
  <si>
    <t xml:space="preserve">Baložu vidusskola </t>
  </si>
  <si>
    <t xml:space="preserve">Daugmales pamatskola </t>
  </si>
  <si>
    <t>Baldones vidusskola</t>
  </si>
  <si>
    <t>09.100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</si>
  <si>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</si>
  <si>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</si>
  <si>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</si>
  <si>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</si>
  <si>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>PII "Vāverīte"</t>
  </si>
  <si>
    <t>09.510</t>
  </si>
  <si>
    <t xml:space="preserve">Ķekavas mākslas skola </t>
  </si>
  <si>
    <t>Baldones mākslas skola</t>
  </si>
  <si>
    <t xml:space="preserve">Ķekavas mūzikas skola </t>
  </si>
  <si>
    <t>Baldones  sākumskola</t>
  </si>
  <si>
    <t>J.Dūmiņa Baldones mūzikas skola</t>
  </si>
  <si>
    <t xml:space="preserve">Ķekavas sporta skola </t>
  </si>
  <si>
    <t>Sporta komplekss (Baldone)</t>
  </si>
  <si>
    <t>Bērnu pēcpusdienas centrs"Baltais ērglis"</t>
  </si>
  <si>
    <t>Baldones novada jauniešu centrs</t>
  </si>
  <si>
    <t>09.600</t>
  </si>
  <si>
    <t>09.810</t>
  </si>
  <si>
    <t>Projekts Izglītojamo kompetenču attīstība</t>
  </si>
  <si>
    <t>Programma Skolas soma</t>
  </si>
  <si>
    <t>09.820</t>
  </si>
  <si>
    <t>Ķekavas vidussk. un Baložu vidussk. mācību vides uzlabošana</t>
  </si>
  <si>
    <t>Izglītības iestāžu ēku uzturēšana</t>
  </si>
  <si>
    <t>Projekts FIND YOUR VOICE (Baldone)</t>
  </si>
  <si>
    <t>09.910</t>
  </si>
  <si>
    <t>Projekts Karjeras atbalsts visp. un profes. izglīt. iestādēs</t>
  </si>
  <si>
    <t xml:space="preserve">Izglītības, kultūras un sporta pārvalde </t>
  </si>
  <si>
    <t>JIC Ķekava</t>
  </si>
  <si>
    <t>Brīvpusdienas</t>
  </si>
  <si>
    <t>Skolēnu pārvadājumi</t>
  </si>
  <si>
    <t>09.000</t>
  </si>
  <si>
    <t>IZGLĪTĪBA</t>
  </si>
  <si>
    <t>10.700</t>
  </si>
  <si>
    <t xml:space="preserve">Sociālais dienests </t>
  </si>
  <si>
    <t>10.200</t>
  </si>
  <si>
    <t xml:space="preserve">Sociālās aprūpes centrs </t>
  </si>
  <si>
    <t>10.400</t>
  </si>
  <si>
    <t>Ķekavas novada bāriņtiesa</t>
  </si>
  <si>
    <t>Pirmsskolas vecuma bērnu nodrošināšana ar vietām PII</t>
  </si>
  <si>
    <t>Projekts - Deinstitucionalizācija</t>
  </si>
  <si>
    <t>10.500</t>
  </si>
  <si>
    <t>Mērķdotācija bezdarbniekiem</t>
  </si>
  <si>
    <t>10.000</t>
  </si>
  <si>
    <t>SOCIĀLĀ AIZSARDZĪBA</t>
  </si>
  <si>
    <t>Kredīta pamatsummas atmaksa(pamatbudžets)</t>
  </si>
  <si>
    <t>Kredīta pamatsummas atmaksa no dotācijas autoceļiem</t>
  </si>
  <si>
    <t>Pamatkapitāla palielināšana SIA "Baložu komunālā saimniecība"</t>
  </si>
  <si>
    <t>Līdzekļu atlikums gada beigās</t>
  </si>
  <si>
    <t>FINANSĒŠANA</t>
  </si>
  <si>
    <t>PAVISAM IZDEVUMI</t>
  </si>
  <si>
    <t>IZDEVUMI KOPĀ</t>
  </si>
  <si>
    <t>1.pielikums</t>
  </si>
  <si>
    <t>Ķekavas novada domes</t>
  </si>
  <si>
    <t>saistošajiem noteikumiem Nr.../2022</t>
  </si>
  <si>
    <t>2.pielikums</t>
  </si>
  <si>
    <t>Sociālā aizsardzība</t>
  </si>
  <si>
    <t>3.pielikums</t>
  </si>
  <si>
    <t>Izmaiņas</t>
  </si>
  <si>
    <t>2022.apstiprināts</t>
  </si>
  <si>
    <t>2023.apstiprināts</t>
  </si>
  <si>
    <t>2024.apstiprināts</t>
  </si>
  <si>
    <t>Valsts mērķdotācija energoefektivitātes paaugstināšanai ēkai Skolas ielā 2 Ķekava</t>
  </si>
  <si>
    <t xml:space="preserve">Valsts mērķdotācija ŪKT izbūvei Baldones sākumskolai </t>
  </si>
  <si>
    <t>Valsts mērķdotācija energoefektivitātes paaugstināšanai Ķekavas kultūras namam</t>
  </si>
  <si>
    <t>9.4.6.0.</t>
  </si>
  <si>
    <t>Valsts nodeva par speciālu atļauju (licenču) izsniegšanu</t>
  </si>
  <si>
    <t>Valsts finansējums Covid izdevumiem Reģionālajai policijai</t>
  </si>
  <si>
    <t>Kultūras kapitāla fonda finansējums muzeja jaunai ekspozīcijai (Ķekavas KC)</t>
  </si>
  <si>
    <t>Valsts mērķdotācija sociālajiem darbiniekiem piemaksai pie mēnešalgas</t>
  </si>
  <si>
    <t>Valsts finansējums Covid piemaksām Sociālās aprūpes centram</t>
  </si>
  <si>
    <t>ES finansējums projektam Baldones vidusskolai</t>
  </si>
  <si>
    <t>Projekts "PuMPuRS" (konkursi)</t>
  </si>
  <si>
    <t>Projekts "PuMPuRS" (atlīdzība)</t>
  </si>
  <si>
    <t>Aizņēmums PII Ieviņa energoefektivitātes paaugstināšanai</t>
  </si>
  <si>
    <t>Valsts dotācija PII Ieviņa energoefektivitātes paaugstināšanai</t>
  </si>
  <si>
    <t>ERAF finansējums PII Ieviņa energoefektivitātes paaugstināšanai</t>
  </si>
  <si>
    <t>Valsts dotācija Baldones pārvaldes ēkas  energoefektivitātes paaugstināšanai</t>
  </si>
  <si>
    <t>ERAF finans. Baldones pārvaldes ēkas  energoefektivitātes paaugstināšanai</t>
  </si>
  <si>
    <t>Aizņēmums Baldones pārvaldes ēkas energoefektivitātes paaugstināšanai</t>
  </si>
  <si>
    <t>Gājēju ceļa būvniecība V6- Ziemeļu iela (posmā no Sporta nama līdz Ziemeļu ielai)</t>
  </si>
  <si>
    <t>Apvienotā gājēju un veloceļu izbūve gar V2 no Egļu ielas līdz Katlakalna ielai</t>
  </si>
  <si>
    <t>Uzņēmējdarbības teritorijas attīstība Baložos</t>
  </si>
  <si>
    <t>Aizņēmums stāvvietas un piebrauc.ceļu pārbūvei Zaļajā ielā 5 Baložos</t>
  </si>
  <si>
    <t>09.821</t>
  </si>
  <si>
    <t>Projekts Pumpurs konkursi</t>
  </si>
  <si>
    <t>Projekts Pumpurs algas</t>
  </si>
  <si>
    <t>Izdevumi ukraiņu bēgļu atbalstam</t>
  </si>
  <si>
    <t>Projekts RE-ACT</t>
  </si>
  <si>
    <t>09.811</t>
  </si>
  <si>
    <t>Projekts LEARN+</t>
  </si>
  <si>
    <t>18.6.3.1</t>
  </si>
  <si>
    <t>VARAM finansējums Ukrainas bēgļu atbalstam</t>
  </si>
  <si>
    <t xml:space="preserve">Attīstības un būvniecības pārvalde </t>
  </si>
  <si>
    <t>Pamatbudžeta ieņēmumi (PVN maksājumi)</t>
  </si>
  <si>
    <t>Asistenti IZM finansējums</t>
  </si>
  <si>
    <t>Izdevumi ukraiņu bēgļu atbalstam nometņu dotācija</t>
  </si>
  <si>
    <t>VISC finansējums Ukrainas bērnu un jauniešu noemtņu īstenošanai</t>
  </si>
  <si>
    <t>Energoefektivitātes paaugstināšana bij.sākumskolai Skolas ielā 2</t>
  </si>
  <si>
    <t>Enerrgoefektivitātes paaugstināšanas Ķekavas kult.namam</t>
  </si>
  <si>
    <t>Baldones pilsētas pārvaldes ēkas energoefektivitātes paaugstin</t>
  </si>
  <si>
    <t>PII Ieviņa energoefektivitātes paaugstināšana</t>
  </si>
  <si>
    <t>Valsts dotācija ēkas energoefektivitātes paaugstināšanai Ķekavas Kultūras namam</t>
  </si>
  <si>
    <t>Valsts dotācija ēkas energoefektivitātes paaugstināšanai ēkai Skolas ielā 2</t>
  </si>
  <si>
    <t>ERAF finans. ēkas energoefektiv. paaugstināš. Ķekavas Kult.namam</t>
  </si>
  <si>
    <t>ERAF finans.Skolas ielā 2 ēkas  energoefektivitātes paaugstināšanai</t>
  </si>
  <si>
    <t>4.1.2.0.</t>
  </si>
  <si>
    <t>Aizņēmums Titurgas PII projektēšanai</t>
  </si>
  <si>
    <t>Aizņēmums energoefektivitātes paaugstināšanai Ķekavas kultūras namam</t>
  </si>
  <si>
    <t>Aizņēmums aktīvās atpūtas parka izveidei Baložos un Baldonē</t>
  </si>
  <si>
    <t>Aizņēmums apvienotā gājēju ceļa un veloceļa izbūvei gar autoceļu V2 no Egļu ielas līdz Pļavniekkalna ielai (a/c V1)</t>
  </si>
  <si>
    <t>Projekts -Sabiedrībā balstītu pakalp.infrastrukt.izveide (Deinstitucionaliz.)</t>
  </si>
  <si>
    <t>2022.gada XX decembra</t>
  </si>
  <si>
    <t>VARAM finansējums atbalsts mājsaimniecībām apkures izdevumu kompensēšanai</t>
  </si>
  <si>
    <t/>
  </si>
  <si>
    <t>Izdevumi atbilstoši funkcionālajām kategorijām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</si>
  <si>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</si>
  <si>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</si>
  <si>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</si>
  <si>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</si>
  <si>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</si>
  <si>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</si>
  <si>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</si>
  <si>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</si>
  <si>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</si>
  <si>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</si>
  <si>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</si>
  <si>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</si>
  <si>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</si>
  <si>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Darba devēja valsts sociālās apdrošināšanas obligātās iemaksas, pabalsti un kompensācijas</t>
  </si>
  <si>
    <t xml:space="preserve">  1200</t>
  </si>
  <si>
    <t>Preces un pakalpojumi</t>
  </si>
  <si>
    <t>2000</t>
  </si>
  <si>
    <t xml:space="preserve">  Mācību, darba un dienesta komandējumi, darba braucieni</t>
  </si>
  <si>
    <t xml:space="preserve">  2100</t>
  </si>
  <si>
    <t xml:space="preserve">  Pakalpojumi</t>
  </si>
  <si>
    <t xml:space="preserve">  2200</t>
  </si>
  <si>
    <t xml:space="preserve">  Krājumi, materiāli, energoresursi, preces, biroja preces un inventārs, kurus neuzskaita kodā 5000</t>
  </si>
  <si>
    <t xml:space="preserve">  2300</t>
  </si>
  <si>
    <t xml:space="preserve">  Izdevumi periodikas iegādei bibliotēku krājumiem</t>
  </si>
  <si>
    <t xml:space="preserve">  2400</t>
  </si>
  <si>
    <t xml:space="preserve">  Budžeta iestāžu nodokļu, nodevu un sankciju maksājumi</t>
  </si>
  <si>
    <t xml:space="preserve">  2500</t>
  </si>
  <si>
    <t>Subsīdijas un dotācijas</t>
  </si>
  <si>
    <t>3000</t>
  </si>
  <si>
    <t xml:space="preserve">  Subsīdijas un dotācijas komersantiem, biedrībām, nodibinājumiem un fiziskām personām</t>
  </si>
  <si>
    <t xml:space="preserve">  3200</t>
  </si>
  <si>
    <t>Procentu izdevumi</t>
  </si>
  <si>
    <t>4000</t>
  </si>
  <si>
    <t xml:space="preserve">  Procentu maksājumi iekšzemes kredītiestādēm</t>
  </si>
  <si>
    <t xml:space="preserve">  4200</t>
  </si>
  <si>
    <t xml:space="preserve">  Pārējie procentu maksājumi</t>
  </si>
  <si>
    <t xml:space="preserve">  4300</t>
  </si>
  <si>
    <t>Pamatkapitāla veidošana</t>
  </si>
  <si>
    <t>5000</t>
  </si>
  <si>
    <t xml:space="preserve">  Nemateriālie ieguldījumi</t>
  </si>
  <si>
    <t xml:space="preserve">  5100</t>
  </si>
  <si>
    <t xml:space="preserve">  Pamatlīdzekļi, ieguldījuma īpašumi un bioloģiskie aktīvi</t>
  </si>
  <si>
    <t xml:space="preserve">  5200</t>
  </si>
  <si>
    <t>Sociāla rakstura maksājumi un kompensācijas</t>
  </si>
  <si>
    <t>6000</t>
  </si>
  <si>
    <t xml:space="preserve">  Pensijas un sociālie pabalsti naudā</t>
  </si>
  <si>
    <t xml:space="preserve">  6200</t>
  </si>
  <si>
    <t xml:space="preserve">  Sociālie pabalsti natūrā</t>
  </si>
  <si>
    <t xml:space="preserve">  6300</t>
  </si>
  <si>
    <t xml:space="preserve">  Pārējie klasifikācijā neminētie maksājumi iedzīvotājiem natūrā un kompensācijas</t>
  </si>
  <si>
    <t xml:space="preserve">  6400</t>
  </si>
  <si>
    <t xml:space="preserve">  Kompensācijas, kuras izmaksā personām, pamatojoties uz Latvijas tiesu, Eiropas Savienības Tiesas, Eiropas Cilvēktiesību tiesas nolēmumiem</t>
  </si>
  <si>
    <t xml:space="preserve">  6500</t>
  </si>
  <si>
    <t>Transferti, 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</si>
  <si>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</si>
  <si>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</si>
  <si>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</si>
  <si>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>Akcijas un cita līdzdalība pašu kapitālā</t>
  </si>
  <si>
    <t>4.pielikums</t>
  </si>
  <si>
    <t>Izdevumu kopsavilkums atbilstoši funkcionālajām un ekonomiskajām kategorijām</t>
  </si>
  <si>
    <t xml:space="preserve">Klasifikācijas kods </t>
  </si>
  <si>
    <t>2022.plāns</t>
  </si>
  <si>
    <t>izmaiņas</t>
  </si>
  <si>
    <t>KOPĀ IZDEVUMI</t>
  </si>
  <si>
    <t>Fiansēšana</t>
  </si>
  <si>
    <t>Saņemto aizņēmumu atmaksa</t>
  </si>
  <si>
    <t>Konta atlikums gada beigās</t>
  </si>
  <si>
    <t>Kopsavilkums - ziedojumi - izdevumi atbilstoši ekonomiskajām kategorijām</t>
  </si>
  <si>
    <t>Rādītāju nosaukumi</t>
  </si>
  <si>
    <t>Budžeta kategoriju kodi</t>
  </si>
  <si>
    <t>Plāns 2022</t>
  </si>
  <si>
    <t>Apstiprināts 2022</t>
  </si>
  <si>
    <t>I IEŅĒMUMI - kopā</t>
  </si>
  <si>
    <t>1</t>
  </si>
  <si>
    <t>2</t>
  </si>
  <si>
    <t>4</t>
  </si>
  <si>
    <t>5</t>
  </si>
  <si>
    <t>Saņemtie ziedojumi un dāvinājumi</t>
  </si>
  <si>
    <t>23.0.0.0.</t>
  </si>
  <si>
    <t xml:space="preserve">  Ziedojumi un dāvinājumi, kas saņemti no juridiskajām personām</t>
  </si>
  <si>
    <t xml:space="preserve">  23.4.0.0.</t>
  </si>
  <si>
    <t xml:space="preserve">  Ziedojumi un dāvinājumi, kas saņemti no fiziskajām personām</t>
  </si>
  <si>
    <t xml:space="preserve">  23.5.0.0.</t>
  </si>
  <si>
    <t>II IZDEVUMI - kopā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</si>
  <si>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</si>
  <si>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</si>
  <si>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</si>
  <si>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</si>
  <si>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  Pieprasījuma noguldījumu atlikums gada sākumā</t>
  </si>
  <si>
    <t xml:space="preserve">    F22010000 AS</t>
  </si>
  <si>
    <t>Izdevumi energoresursu cenu ārkārtēja pieaguma samazinājuma pasākuma likuma ietvaros</t>
  </si>
  <si>
    <t>2022.gada 3.februāra</t>
  </si>
  <si>
    <t>saistošajiem noteikumiem Nr.2/2022</t>
  </si>
  <si>
    <t>2022.gada 7.decembra</t>
  </si>
  <si>
    <t>saistošajiem noteikumiem Nr.33/2022</t>
  </si>
  <si>
    <t xml:space="preserve">                 </t>
  </si>
  <si>
    <t xml:space="preserve">Domes priekšsēdētājs:      (*PARAKSTS)     J.Žilko    </t>
  </si>
  <si>
    <t xml:space="preserve">*ŠIS  DOKUMENTS  IR  ELEKTRONISKI  PARAKSTĪTS  AR  </t>
  </si>
  <si>
    <t>DROŠU ELEKTRONISKO  PARAKSTU  UN  SATUR  LAIKA  ZĪMOGU.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</si>
</sst>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4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6"/>
      <color indexed="8"/>
      <name val="f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0" applyNumberFormat="0" applyAlignment="0" applyProtection="0"/>
    <xf numFmtId="0" fontId="21" fillId="8" borderId="11" applyNumberFormat="0" applyAlignment="0" applyProtection="0"/>
    <xf numFmtId="0" fontId="22" fillId="8" borderId="10" applyNumberFormat="0" applyAlignment="0" applyProtection="0"/>
    <xf numFmtId="0" fontId="23" fillId="0" borderId="12" applyNumberFormat="0" applyFill="0" applyAlignment="0" applyProtection="0"/>
    <xf numFmtId="0" fontId="24" fillId="9" borderId="13" applyNumberFormat="0" applyAlignment="0" applyProtection="0"/>
    <xf numFmtId="0" fontId="25" fillId="0" borderId="0" applyNumberFormat="0" applyFill="0" applyBorder="0" applyAlignment="0" applyProtection="0"/>
    <xf numFmtId="0" fontId="12" fillId="10" borderId="14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29" fillId="0" borderId="0"/>
    <xf numFmtId="0" fontId="29" fillId="0" borderId="0"/>
  </cellStyleXfs>
  <cellXfs count="20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/>
    <xf numFmtId="3" fontId="3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3" fontId="1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3" fontId="1" fillId="2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Border="1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49" fontId="3" fillId="3" borderId="1" xfId="0" applyNumberFormat="1" applyFont="1" applyFill="1" applyBorder="1" applyAlignment="1">
      <alignment horizontal="left"/>
    </xf>
    <xf numFmtId="0" fontId="3" fillId="3" borderId="2" xfId="0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1" xfId="0" applyNumberFormat="1" applyFont="1" applyBorder="1"/>
    <xf numFmtId="3" fontId="7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/>
    <xf numFmtId="0" fontId="1" fillId="0" borderId="2" xfId="0" applyFont="1" applyBorder="1"/>
    <xf numFmtId="3" fontId="1" fillId="0" borderId="1" xfId="0" applyNumberFormat="1" applyFont="1" applyBorder="1"/>
    <xf numFmtId="0" fontId="2" fillId="2" borderId="2" xfId="0" applyFont="1" applyFill="1" applyBorder="1"/>
    <xf numFmtId="3" fontId="8" fillId="2" borderId="1" xfId="0" applyNumberFormat="1" applyFont="1" applyFill="1" applyBorder="1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3" fontId="6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2" xfId="0" applyFont="1" applyBorder="1"/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9" fillId="0" borderId="1" xfId="0" applyNumberFormat="1" applyFont="1" applyBorder="1"/>
    <xf numFmtId="164" fontId="3" fillId="0" borderId="1" xfId="0" applyNumberFormat="1" applyFont="1" applyBorder="1" applyAlignment="1">
      <alignment horizontal="left"/>
    </xf>
    <xf numFmtId="0" fontId="6" fillId="0" borderId="0" xfId="0" applyFont="1"/>
    <xf numFmtId="49" fontId="1" fillId="0" borderId="1" xfId="0" applyNumberFormat="1" applyFont="1" applyBorder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9" fillId="0" borderId="2" xfId="0" applyNumberFormat="1" applyFont="1" applyBorder="1"/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Fill="1" applyBorder="1"/>
    <xf numFmtId="3" fontId="3" fillId="0" borderId="0" xfId="0" applyNumberFormat="1" applyFont="1" applyBorder="1"/>
    <xf numFmtId="0" fontId="0" fillId="0" borderId="0" xfId="0" applyBorder="1"/>
    <xf numFmtId="3" fontId="6" fillId="0" borderId="2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0" fontId="10" fillId="0" borderId="0" xfId="0" applyFont="1" applyAlignment="1">
      <alignment horizontal="right"/>
    </xf>
    <xf numFmtId="3" fontId="3" fillId="0" borderId="2" xfId="0" applyNumberFormat="1" applyFont="1" applyFill="1" applyBorder="1"/>
    <xf numFmtId="3" fontId="9" fillId="0" borderId="2" xfId="0" applyNumberFormat="1" applyFont="1" applyFill="1" applyBorder="1"/>
    <xf numFmtId="49" fontId="3" fillId="0" borderId="1" xfId="0" applyNumberFormat="1" applyFont="1" applyBorder="1" applyAlignment="1">
      <alignment horizontal="left"/>
    </xf>
    <xf numFmtId="0" fontId="0" fillId="0" borderId="0" xfId="0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0" fillId="0" borderId="0" xfId="0" applyFont="1"/>
    <xf numFmtId="3" fontId="6" fillId="0" borderId="1" xfId="0" applyNumberFormat="1" applyFont="1" applyFill="1" applyBorder="1" applyAlignment="1">
      <alignment horizontal="right"/>
    </xf>
    <xf numFmtId="3" fontId="30" fillId="0" borderId="0" xfId="0" applyNumberFormat="1" applyFont="1"/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/>
    <xf numFmtId="0" fontId="1" fillId="0" borderId="16" xfId="0" applyFont="1" applyBorder="1" applyAlignment="1">
      <alignment horizontal="center" wrapText="1"/>
    </xf>
    <xf numFmtId="3" fontId="3" fillId="0" borderId="16" xfId="0" applyNumberFormat="1" applyFont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/>
    <xf numFmtId="3" fontId="3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/>
    <xf numFmtId="3" fontId="7" fillId="2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/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Fill="1" applyBorder="1"/>
    <xf numFmtId="3" fontId="6" fillId="0" borderId="16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8" fillId="2" borderId="16" xfId="0" applyNumberFormat="1" applyFont="1" applyFill="1" applyBorder="1"/>
    <xf numFmtId="3" fontId="5" fillId="0" borderId="16" xfId="0" applyNumberFormat="1" applyFont="1" applyBorder="1" applyAlignment="1" applyProtection="1">
      <alignment horizontal="right" wrapText="1"/>
      <protection locked="0"/>
    </xf>
    <xf numFmtId="3" fontId="4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0" fontId="6" fillId="0" borderId="17" xfId="0" applyFont="1" applyBorder="1"/>
    <xf numFmtId="3" fontId="6" fillId="0" borderId="17" xfId="0" applyNumberFormat="1" applyFont="1" applyFill="1" applyBorder="1" applyAlignment="1">
      <alignment horizontal="right"/>
    </xf>
    <xf numFmtId="3" fontId="9" fillId="0" borderId="17" xfId="0" applyNumberFormat="1" applyFont="1" applyFill="1" applyBorder="1"/>
    <xf numFmtId="164" fontId="3" fillId="0" borderId="16" xfId="0" applyNumberFormat="1" applyFont="1" applyBorder="1" applyAlignment="1">
      <alignment horizontal="left"/>
    </xf>
    <xf numFmtId="0" fontId="3" fillId="0" borderId="17" xfId="0" applyFont="1" applyFill="1" applyBorder="1"/>
    <xf numFmtId="0" fontId="3" fillId="0" borderId="2" xfId="0" applyFont="1" applyFill="1" applyBorder="1"/>
    <xf numFmtId="49" fontId="6" fillId="0" borderId="16" xfId="0" applyNumberFormat="1" applyFont="1" applyBorder="1" applyAlignment="1">
      <alignment horizontal="left"/>
    </xf>
    <xf numFmtId="0" fontId="3" fillId="0" borderId="17" xfId="0" applyFont="1" applyBorder="1"/>
    <xf numFmtId="3" fontId="3" fillId="0" borderId="17" xfId="0" applyNumberFormat="1" applyFont="1" applyBorder="1"/>
    <xf numFmtId="3" fontId="9" fillId="0" borderId="17" xfId="0" applyNumberFormat="1" applyFont="1" applyBorder="1"/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Fill="1" applyBorder="1"/>
    <xf numFmtId="0" fontId="6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0" fillId="0" borderId="0" xfId="0" applyFill="1" applyBorder="1"/>
    <xf numFmtId="0" fontId="30" fillId="0" borderId="0" xfId="0" applyFont="1" applyFill="1" applyBorder="1"/>
    <xf numFmtId="49" fontId="3" fillId="0" borderId="19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9" fillId="0" borderId="20" xfId="0" applyNumberFormat="1" applyFont="1" applyBorder="1"/>
    <xf numFmtId="0" fontId="1" fillId="0" borderId="19" xfId="0" applyFont="1" applyBorder="1" applyAlignment="1">
      <alignment horizontal="left"/>
    </xf>
    <xf numFmtId="3" fontId="3" fillId="0" borderId="19" xfId="0" applyNumberFormat="1" applyFont="1" applyBorder="1"/>
    <xf numFmtId="3" fontId="3" fillId="0" borderId="19" xfId="0" applyNumberFormat="1" applyFont="1" applyFill="1" applyBorder="1"/>
    <xf numFmtId="0" fontId="6" fillId="0" borderId="20" xfId="0" applyFont="1" applyBorder="1"/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0" xfId="0" applyFont="1" applyBorder="1"/>
    <xf numFmtId="0" fontId="6" fillId="0" borderId="19" xfId="0" applyFont="1" applyBorder="1" applyAlignment="1">
      <alignment wrapText="1"/>
    </xf>
    <xf numFmtId="0" fontId="3" fillId="0" borderId="19" xfId="0" applyFont="1" applyBorder="1"/>
    <xf numFmtId="0" fontId="6" fillId="0" borderId="19" xfId="0" applyFont="1" applyBorder="1"/>
    <xf numFmtId="3" fontId="6" fillId="0" borderId="19" xfId="0" applyNumberFormat="1" applyFont="1" applyBorder="1"/>
    <xf numFmtId="0" fontId="4" fillId="0" borderId="18" xfId="0" applyFont="1" applyFill="1" applyBorder="1" applyAlignment="1">
      <alignment wrapText="1"/>
    </xf>
    <xf numFmtId="3" fontId="6" fillId="0" borderId="16" xfId="0" applyNumberFormat="1" applyFont="1" applyFill="1" applyBorder="1"/>
    <xf numFmtId="3" fontId="6" fillId="0" borderId="19" xfId="0" applyNumberFormat="1" applyFont="1" applyFill="1" applyBorder="1"/>
    <xf numFmtId="3" fontId="6" fillId="0" borderId="20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19" xfId="0" applyFont="1" applyFill="1" applyBorder="1" applyAlignment="1">
      <alignment wrapText="1"/>
    </xf>
    <xf numFmtId="49" fontId="6" fillId="0" borderId="21" xfId="0" applyNumberFormat="1" applyFont="1" applyBorder="1" applyAlignment="1">
      <alignment horizontal="left"/>
    </xf>
    <xf numFmtId="3" fontId="6" fillId="0" borderId="22" xfId="0" applyNumberFormat="1" applyFont="1" applyBorder="1"/>
    <xf numFmtId="0" fontId="6" fillId="0" borderId="23" xfId="0" applyFont="1" applyFill="1" applyBorder="1"/>
    <xf numFmtId="3" fontId="6" fillId="0" borderId="21" xfId="0" applyNumberFormat="1" applyFont="1" applyFill="1" applyBorder="1"/>
    <xf numFmtId="3" fontId="6" fillId="0" borderId="22" xfId="0" applyNumberFormat="1" applyFont="1" applyFill="1" applyBorder="1"/>
    <xf numFmtId="164" fontId="3" fillId="0" borderId="21" xfId="0" applyNumberFormat="1" applyFont="1" applyBorder="1" applyAlignment="1">
      <alignment horizontal="left"/>
    </xf>
    <xf numFmtId="0" fontId="3" fillId="0" borderId="22" xfId="0" applyFont="1" applyFill="1" applyBorder="1"/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/>
    <xf numFmtId="3" fontId="3" fillId="0" borderId="21" xfId="0" applyNumberFormat="1" applyFont="1" applyFill="1" applyBorder="1"/>
    <xf numFmtId="3" fontId="3" fillId="0" borderId="21" xfId="0" applyNumberFormat="1" applyFont="1" applyFill="1" applyBorder="1" applyAlignment="1">
      <alignment horizontal="right"/>
    </xf>
    <xf numFmtId="0" fontId="33" fillId="0" borderId="24" xfId="0" applyFont="1" applyBorder="1" applyAlignment="1">
      <alignment horizontal="left" wrapText="1"/>
    </xf>
    <xf numFmtId="0" fontId="34" fillId="0" borderId="24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3" fontId="35" fillId="0" borderId="0" xfId="0" applyNumberFormat="1" applyFont="1"/>
    <xf numFmtId="3" fontId="4" fillId="0" borderId="0" xfId="0" applyNumberFormat="1" applyFont="1"/>
    <xf numFmtId="3" fontId="36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8" fillId="0" borderId="28" xfId="0" applyFont="1" applyBorder="1" applyAlignment="1">
      <alignment horizontal="left" vertical="center" wrapText="1" indent="3"/>
    </xf>
    <xf numFmtId="0" fontId="33" fillId="0" borderId="21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3" fontId="31" fillId="0" borderId="21" xfId="0" applyNumberFormat="1" applyFont="1" applyBorder="1" applyAlignment="1">
      <alignment horizontal="right" wrapText="1"/>
    </xf>
    <xf numFmtId="49" fontId="39" fillId="0" borderId="21" xfId="0" applyNumberFormat="1" applyFont="1" applyBorder="1" applyAlignment="1">
      <alignment horizontal="left" vertical="center" wrapText="1"/>
    </xf>
    <xf numFmtId="3" fontId="31" fillId="0" borderId="24" xfId="0" applyNumberFormat="1" applyFont="1" applyBorder="1" applyAlignment="1">
      <alignment horizontal="right" wrapText="1"/>
    </xf>
    <xf numFmtId="3" fontId="34" fillId="0" borderId="24" xfId="0" applyNumberFormat="1" applyFont="1" applyBorder="1" applyAlignment="1">
      <alignment horizontal="right" wrapText="1"/>
    </xf>
    <xf numFmtId="3" fontId="8" fillId="0" borderId="24" xfId="0" applyNumberFormat="1" applyFont="1" applyBorder="1" applyAlignment="1">
      <alignment horizontal="right" wrapText="1"/>
    </xf>
    <xf numFmtId="3" fontId="33" fillId="0" borderId="24" xfId="0" applyNumberFormat="1" applyFont="1" applyBorder="1" applyAlignment="1">
      <alignment horizontal="right" wrapText="1"/>
    </xf>
    <xf numFmtId="0" fontId="32" fillId="0" borderId="21" xfId="0" applyFont="1" applyBorder="1" applyAlignment="1">
      <alignment horizontal="left" wrapText="1"/>
    </xf>
    <xf numFmtId="0" fontId="33" fillId="0" borderId="22" xfId="0" applyFont="1" applyBorder="1" applyAlignment="1">
      <alignment horizontal="center" wrapText="1"/>
    </xf>
    <xf numFmtId="3" fontId="32" fillId="0" borderId="24" xfId="0" applyNumberFormat="1" applyFont="1" applyBorder="1" applyAlignment="1">
      <alignment horizontal="right" wrapText="1"/>
    </xf>
    <xf numFmtId="2" fontId="34" fillId="0" borderId="0" xfId="0" applyNumberFormat="1" applyFont="1" applyBorder="1" applyAlignment="1">
      <alignment horizontal="right" wrapText="1"/>
    </xf>
    <xf numFmtId="0" fontId="8" fillId="2" borderId="24" xfId="0" applyFont="1" applyFill="1" applyBorder="1" applyAlignment="1">
      <alignment horizontal="left" wrapText="1"/>
    </xf>
    <xf numFmtId="3" fontId="8" fillId="2" borderId="24" xfId="0" applyNumberFormat="1" applyFont="1" applyFill="1" applyBorder="1" applyAlignment="1">
      <alignment horizontal="right" wrapText="1"/>
    </xf>
    <xf numFmtId="3" fontId="33" fillId="2" borderId="24" xfId="0" applyNumberFormat="1" applyFont="1" applyFill="1" applyBorder="1" applyAlignment="1">
      <alignment horizontal="right" wrapText="1"/>
    </xf>
    <xf numFmtId="0" fontId="33" fillId="2" borderId="24" xfId="0" applyFont="1" applyFill="1" applyBorder="1" applyAlignment="1">
      <alignment horizontal="center" wrapText="1"/>
    </xf>
    <xf numFmtId="0" fontId="33" fillId="2" borderId="24" xfId="0" applyFont="1" applyFill="1" applyBorder="1" applyAlignment="1">
      <alignment horizontal="left" wrapText="1"/>
    </xf>
    <xf numFmtId="3" fontId="31" fillId="2" borderId="24" xfId="0" applyNumberFormat="1" applyFont="1" applyFill="1" applyBorder="1" applyAlignment="1">
      <alignment horizontal="right" wrapText="1"/>
    </xf>
    <xf numFmtId="0" fontId="40" fillId="0" borderId="24" xfId="0" applyFont="1" applyBorder="1" applyAlignment="1">
      <alignment horizontal="center" wrapText="1"/>
    </xf>
    <xf numFmtId="3" fontId="40" fillId="0" borderId="24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left" wrapText="1"/>
    </xf>
    <xf numFmtId="0" fontId="33" fillId="0" borderId="24" xfId="0" applyFont="1" applyBorder="1" applyAlignment="1">
      <alignment horizontal="center" wrapText="1"/>
    </xf>
    <xf numFmtId="0" fontId="41" fillId="0" borderId="0" xfId="0" applyFont="1"/>
    <xf numFmtId="0" fontId="42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horizontal="left" wrapText="1"/>
    </xf>
    <xf numFmtId="0" fontId="33" fillId="0" borderId="25" xfId="0" applyFont="1" applyBorder="1" applyAlignment="1">
      <alignment horizontal="center" wrapText="1"/>
    </xf>
    <xf numFmtId="0" fontId="33" fillId="0" borderId="26" xfId="0" applyFont="1" applyBorder="1" applyAlignment="1">
      <alignment horizontal="center" wrapText="1"/>
    </xf>
    <xf numFmtId="0" fontId="33" fillId="0" borderId="27" xfId="0" applyFont="1" applyBorder="1" applyAlignment="1">
      <alignment horizontal="center" wrapText="1"/>
    </xf>
    <xf numFmtId="0" fontId="38" fillId="0" borderId="0" xfId="42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306906A-78DA-4C65-95A4-7BF102A5F7CA}"/>
    <cellStyle name="Normal 2 2" xfId="43" xr:uid="{4216A28C-6FA6-4EA9-8445-42E4498F152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6CAC-50B7-40F7-AE89-CFF33C2B065A}">
  <sheetPr codeName="Sheet1">
    <pageSetUpPr autoPageBreaks="0"/>
  </sheetPr>
  <dimension ref="A1:N297"/>
  <sheetViews>
    <sheetView topLeftCell="A287" zoomScaleNormal="100" workbookViewId="0">
      <selection activeCell="B291" sqref="B291:B294"/>
    </sheetView>
  </sheetViews>
  <sheetFormatPr defaultRowHeight="14.6"/>
  <cols>
    <col min="1" max="1" width="8" customWidth="1"/>
    <col min="2" max="2" width="52" customWidth="1"/>
    <col min="3" max="5" width="16.3828125" style="72" customWidth="1"/>
    <col min="6" max="6" width="14.3828125" customWidth="1"/>
    <col min="7" max="7" width="13.3046875" style="63" customWidth="1"/>
    <col min="8" max="8" width="15.15234375" style="63" customWidth="1"/>
    <col min="9" max="9" width="14" customWidth="1"/>
    <col min="10" max="11" width="16.3828125" style="72" customWidth="1"/>
    <col min="12" max="13" width="9.84375" bestFit="1" customWidth="1"/>
    <col min="258" max="258" width="8" customWidth="1"/>
    <col min="259" max="259" width="53.53515625" customWidth="1"/>
    <col min="260" max="261" width="17.3828125" customWidth="1"/>
    <col min="262" max="262" width="18.84375" customWidth="1"/>
    <col min="263" max="263" width="16.3828125" customWidth="1"/>
    <col min="264" max="264" width="13.3046875" customWidth="1"/>
    <col min="265" max="265" width="12" customWidth="1"/>
    <col min="266" max="266" width="11.53515625" customWidth="1"/>
    <col min="267" max="267" width="11" customWidth="1"/>
    <col min="514" max="514" width="8" customWidth="1"/>
    <col min="515" max="515" width="53.53515625" customWidth="1"/>
    <col min="516" max="517" width="17.3828125" customWidth="1"/>
    <col min="518" max="518" width="18.84375" customWidth="1"/>
    <col min="519" max="519" width="16.3828125" customWidth="1"/>
    <col min="520" max="520" width="13.3046875" customWidth="1"/>
    <col min="521" max="521" width="12" customWidth="1"/>
    <col min="522" max="522" width="11.53515625" customWidth="1"/>
    <col min="523" max="523" width="11" customWidth="1"/>
    <col min="770" max="770" width="8" customWidth="1"/>
    <col min="771" max="771" width="53.53515625" customWidth="1"/>
    <col min="772" max="773" width="17.3828125" customWidth="1"/>
    <col min="774" max="774" width="18.84375" customWidth="1"/>
    <col min="775" max="775" width="16.3828125" customWidth="1"/>
    <col min="776" max="776" width="13.3046875" customWidth="1"/>
    <col min="777" max="777" width="12" customWidth="1"/>
    <col min="778" max="778" width="11.53515625" customWidth="1"/>
    <col min="779" max="779" width="11" customWidth="1"/>
    <col min="1026" max="1026" width="8" customWidth="1"/>
    <col min="1027" max="1027" width="53.53515625" customWidth="1"/>
    <col min="1028" max="1029" width="17.3828125" customWidth="1"/>
    <col min="1030" max="1030" width="18.84375" customWidth="1"/>
    <col min="1031" max="1031" width="16.3828125" customWidth="1"/>
    <col min="1032" max="1032" width="13.3046875" customWidth="1"/>
    <col min="1033" max="1033" width="12" customWidth="1"/>
    <col min="1034" max="1034" width="11.53515625" customWidth="1"/>
    <col min="1035" max="1035" width="11" customWidth="1"/>
    <col min="1282" max="1282" width="8" customWidth="1"/>
    <col min="1283" max="1283" width="53.53515625" customWidth="1"/>
    <col min="1284" max="1285" width="17.3828125" customWidth="1"/>
    <col min="1286" max="1286" width="18.84375" customWidth="1"/>
    <col min="1287" max="1287" width="16.3828125" customWidth="1"/>
    <col min="1288" max="1288" width="13.3046875" customWidth="1"/>
    <col min="1289" max="1289" width="12" customWidth="1"/>
    <col min="1290" max="1290" width="11.53515625" customWidth="1"/>
    <col min="1291" max="1291" width="11" customWidth="1"/>
    <col min="1538" max="1538" width="8" customWidth="1"/>
    <col min="1539" max="1539" width="53.53515625" customWidth="1"/>
    <col min="1540" max="1541" width="17.3828125" customWidth="1"/>
    <col min="1542" max="1542" width="18.84375" customWidth="1"/>
    <col min="1543" max="1543" width="16.3828125" customWidth="1"/>
    <col min="1544" max="1544" width="13.3046875" customWidth="1"/>
    <col min="1545" max="1545" width="12" customWidth="1"/>
    <col min="1546" max="1546" width="11.53515625" customWidth="1"/>
    <col min="1547" max="1547" width="11" customWidth="1"/>
    <col min="1794" max="1794" width="8" customWidth="1"/>
    <col min="1795" max="1795" width="53.53515625" customWidth="1"/>
    <col min="1796" max="1797" width="17.3828125" customWidth="1"/>
    <col min="1798" max="1798" width="18.84375" customWidth="1"/>
    <col min="1799" max="1799" width="16.3828125" customWidth="1"/>
    <col min="1800" max="1800" width="13.3046875" customWidth="1"/>
    <col min="1801" max="1801" width="12" customWidth="1"/>
    <col min="1802" max="1802" width="11.53515625" customWidth="1"/>
    <col min="1803" max="1803" width="11" customWidth="1"/>
    <col min="2050" max="2050" width="8" customWidth="1"/>
    <col min="2051" max="2051" width="53.53515625" customWidth="1"/>
    <col min="2052" max="2053" width="17.3828125" customWidth="1"/>
    <col min="2054" max="2054" width="18.84375" customWidth="1"/>
    <col min="2055" max="2055" width="16.3828125" customWidth="1"/>
    <col min="2056" max="2056" width="13.3046875" customWidth="1"/>
    <col min="2057" max="2057" width="12" customWidth="1"/>
    <col min="2058" max="2058" width="11.53515625" customWidth="1"/>
    <col min="2059" max="2059" width="11" customWidth="1"/>
    <col min="2306" max="2306" width="8" customWidth="1"/>
    <col min="2307" max="2307" width="53.53515625" customWidth="1"/>
    <col min="2308" max="2309" width="17.3828125" customWidth="1"/>
    <col min="2310" max="2310" width="18.84375" customWidth="1"/>
    <col min="2311" max="2311" width="16.3828125" customWidth="1"/>
    <col min="2312" max="2312" width="13.3046875" customWidth="1"/>
    <col min="2313" max="2313" width="12" customWidth="1"/>
    <col min="2314" max="2314" width="11.53515625" customWidth="1"/>
    <col min="2315" max="2315" width="11" customWidth="1"/>
    <col min="2562" max="2562" width="8" customWidth="1"/>
    <col min="2563" max="2563" width="53.53515625" customWidth="1"/>
    <col min="2564" max="2565" width="17.3828125" customWidth="1"/>
    <col min="2566" max="2566" width="18.84375" customWidth="1"/>
    <col min="2567" max="2567" width="16.3828125" customWidth="1"/>
    <col min="2568" max="2568" width="13.3046875" customWidth="1"/>
    <col min="2569" max="2569" width="12" customWidth="1"/>
    <col min="2570" max="2570" width="11.53515625" customWidth="1"/>
    <col min="2571" max="2571" width="11" customWidth="1"/>
    <col min="2818" max="2818" width="8" customWidth="1"/>
    <col min="2819" max="2819" width="53.53515625" customWidth="1"/>
    <col min="2820" max="2821" width="17.3828125" customWidth="1"/>
    <col min="2822" max="2822" width="18.84375" customWidth="1"/>
    <col min="2823" max="2823" width="16.3828125" customWidth="1"/>
    <col min="2824" max="2824" width="13.3046875" customWidth="1"/>
    <col min="2825" max="2825" width="12" customWidth="1"/>
    <col min="2826" max="2826" width="11.53515625" customWidth="1"/>
    <col min="2827" max="2827" width="11" customWidth="1"/>
    <col min="3074" max="3074" width="8" customWidth="1"/>
    <col min="3075" max="3075" width="53.53515625" customWidth="1"/>
    <col min="3076" max="3077" width="17.3828125" customWidth="1"/>
    <col min="3078" max="3078" width="18.84375" customWidth="1"/>
    <col min="3079" max="3079" width="16.3828125" customWidth="1"/>
    <col min="3080" max="3080" width="13.3046875" customWidth="1"/>
    <col min="3081" max="3081" width="12" customWidth="1"/>
    <col min="3082" max="3082" width="11.53515625" customWidth="1"/>
    <col min="3083" max="3083" width="11" customWidth="1"/>
    <col min="3330" max="3330" width="8" customWidth="1"/>
    <col min="3331" max="3331" width="53.53515625" customWidth="1"/>
    <col min="3332" max="3333" width="17.3828125" customWidth="1"/>
    <col min="3334" max="3334" width="18.84375" customWidth="1"/>
    <col min="3335" max="3335" width="16.3828125" customWidth="1"/>
    <col min="3336" max="3336" width="13.3046875" customWidth="1"/>
    <col min="3337" max="3337" width="12" customWidth="1"/>
    <col min="3338" max="3338" width="11.53515625" customWidth="1"/>
    <col min="3339" max="3339" width="11" customWidth="1"/>
    <col min="3586" max="3586" width="8" customWidth="1"/>
    <col min="3587" max="3587" width="53.53515625" customWidth="1"/>
    <col min="3588" max="3589" width="17.3828125" customWidth="1"/>
    <col min="3590" max="3590" width="18.84375" customWidth="1"/>
    <col min="3591" max="3591" width="16.3828125" customWidth="1"/>
    <col min="3592" max="3592" width="13.3046875" customWidth="1"/>
    <col min="3593" max="3593" width="12" customWidth="1"/>
    <col min="3594" max="3594" width="11.53515625" customWidth="1"/>
    <col min="3595" max="3595" width="11" customWidth="1"/>
    <col min="3842" max="3842" width="8" customWidth="1"/>
    <col min="3843" max="3843" width="53.53515625" customWidth="1"/>
    <col min="3844" max="3845" width="17.3828125" customWidth="1"/>
    <col min="3846" max="3846" width="18.84375" customWidth="1"/>
    <col min="3847" max="3847" width="16.3828125" customWidth="1"/>
    <col min="3848" max="3848" width="13.3046875" customWidth="1"/>
    <col min="3849" max="3849" width="12" customWidth="1"/>
    <col min="3850" max="3850" width="11.53515625" customWidth="1"/>
    <col min="3851" max="3851" width="11" customWidth="1"/>
    <col min="4098" max="4098" width="8" customWidth="1"/>
    <col min="4099" max="4099" width="53.53515625" customWidth="1"/>
    <col min="4100" max="4101" width="17.3828125" customWidth="1"/>
    <col min="4102" max="4102" width="18.84375" customWidth="1"/>
    <col min="4103" max="4103" width="16.3828125" customWidth="1"/>
    <col min="4104" max="4104" width="13.3046875" customWidth="1"/>
    <col min="4105" max="4105" width="12" customWidth="1"/>
    <col min="4106" max="4106" width="11.53515625" customWidth="1"/>
    <col min="4107" max="4107" width="11" customWidth="1"/>
    <col min="4354" max="4354" width="8" customWidth="1"/>
    <col min="4355" max="4355" width="53.53515625" customWidth="1"/>
    <col min="4356" max="4357" width="17.3828125" customWidth="1"/>
    <col min="4358" max="4358" width="18.84375" customWidth="1"/>
    <col min="4359" max="4359" width="16.3828125" customWidth="1"/>
    <col min="4360" max="4360" width="13.3046875" customWidth="1"/>
    <col min="4361" max="4361" width="12" customWidth="1"/>
    <col min="4362" max="4362" width="11.53515625" customWidth="1"/>
    <col min="4363" max="4363" width="11" customWidth="1"/>
    <col min="4610" max="4610" width="8" customWidth="1"/>
    <col min="4611" max="4611" width="53.53515625" customWidth="1"/>
    <col min="4612" max="4613" width="17.3828125" customWidth="1"/>
    <col min="4614" max="4614" width="18.84375" customWidth="1"/>
    <col min="4615" max="4615" width="16.3828125" customWidth="1"/>
    <col min="4616" max="4616" width="13.3046875" customWidth="1"/>
    <col min="4617" max="4617" width="12" customWidth="1"/>
    <col min="4618" max="4618" width="11.53515625" customWidth="1"/>
    <col min="4619" max="4619" width="11" customWidth="1"/>
    <col min="4866" max="4866" width="8" customWidth="1"/>
    <col min="4867" max="4867" width="53.53515625" customWidth="1"/>
    <col min="4868" max="4869" width="17.3828125" customWidth="1"/>
    <col min="4870" max="4870" width="18.84375" customWidth="1"/>
    <col min="4871" max="4871" width="16.3828125" customWidth="1"/>
    <col min="4872" max="4872" width="13.3046875" customWidth="1"/>
    <col min="4873" max="4873" width="12" customWidth="1"/>
    <col min="4874" max="4874" width="11.53515625" customWidth="1"/>
    <col min="4875" max="4875" width="11" customWidth="1"/>
    <col min="5122" max="5122" width="8" customWidth="1"/>
    <col min="5123" max="5123" width="53.53515625" customWidth="1"/>
    <col min="5124" max="5125" width="17.3828125" customWidth="1"/>
    <col min="5126" max="5126" width="18.84375" customWidth="1"/>
    <col min="5127" max="5127" width="16.3828125" customWidth="1"/>
    <col min="5128" max="5128" width="13.3046875" customWidth="1"/>
    <col min="5129" max="5129" width="12" customWidth="1"/>
    <col min="5130" max="5130" width="11.53515625" customWidth="1"/>
    <col min="5131" max="5131" width="11" customWidth="1"/>
    <col min="5378" max="5378" width="8" customWidth="1"/>
    <col min="5379" max="5379" width="53.53515625" customWidth="1"/>
    <col min="5380" max="5381" width="17.3828125" customWidth="1"/>
    <col min="5382" max="5382" width="18.84375" customWidth="1"/>
    <col min="5383" max="5383" width="16.3828125" customWidth="1"/>
    <col min="5384" max="5384" width="13.3046875" customWidth="1"/>
    <col min="5385" max="5385" width="12" customWidth="1"/>
    <col min="5386" max="5386" width="11.53515625" customWidth="1"/>
    <col min="5387" max="5387" width="11" customWidth="1"/>
    <col min="5634" max="5634" width="8" customWidth="1"/>
    <col min="5635" max="5635" width="53.53515625" customWidth="1"/>
    <col min="5636" max="5637" width="17.3828125" customWidth="1"/>
    <col min="5638" max="5638" width="18.84375" customWidth="1"/>
    <col min="5639" max="5639" width="16.3828125" customWidth="1"/>
    <col min="5640" max="5640" width="13.3046875" customWidth="1"/>
    <col min="5641" max="5641" width="12" customWidth="1"/>
    <col min="5642" max="5642" width="11.53515625" customWidth="1"/>
    <col min="5643" max="5643" width="11" customWidth="1"/>
    <col min="5890" max="5890" width="8" customWidth="1"/>
    <col min="5891" max="5891" width="53.53515625" customWidth="1"/>
    <col min="5892" max="5893" width="17.3828125" customWidth="1"/>
    <col min="5894" max="5894" width="18.84375" customWidth="1"/>
    <col min="5895" max="5895" width="16.3828125" customWidth="1"/>
    <col min="5896" max="5896" width="13.3046875" customWidth="1"/>
    <col min="5897" max="5897" width="12" customWidth="1"/>
    <col min="5898" max="5898" width="11.53515625" customWidth="1"/>
    <col min="5899" max="5899" width="11" customWidth="1"/>
    <col min="6146" max="6146" width="8" customWidth="1"/>
    <col min="6147" max="6147" width="53.53515625" customWidth="1"/>
    <col min="6148" max="6149" width="17.3828125" customWidth="1"/>
    <col min="6150" max="6150" width="18.84375" customWidth="1"/>
    <col min="6151" max="6151" width="16.3828125" customWidth="1"/>
    <col min="6152" max="6152" width="13.3046875" customWidth="1"/>
    <col min="6153" max="6153" width="12" customWidth="1"/>
    <col min="6154" max="6154" width="11.53515625" customWidth="1"/>
    <col min="6155" max="6155" width="11" customWidth="1"/>
    <col min="6402" max="6402" width="8" customWidth="1"/>
    <col min="6403" max="6403" width="53.53515625" customWidth="1"/>
    <col min="6404" max="6405" width="17.3828125" customWidth="1"/>
    <col min="6406" max="6406" width="18.84375" customWidth="1"/>
    <col min="6407" max="6407" width="16.3828125" customWidth="1"/>
    <col min="6408" max="6408" width="13.3046875" customWidth="1"/>
    <col min="6409" max="6409" width="12" customWidth="1"/>
    <col min="6410" max="6410" width="11.53515625" customWidth="1"/>
    <col min="6411" max="6411" width="11" customWidth="1"/>
    <col min="6658" max="6658" width="8" customWidth="1"/>
    <col min="6659" max="6659" width="53.53515625" customWidth="1"/>
    <col min="6660" max="6661" width="17.3828125" customWidth="1"/>
    <col min="6662" max="6662" width="18.84375" customWidth="1"/>
    <col min="6663" max="6663" width="16.3828125" customWidth="1"/>
    <col min="6664" max="6664" width="13.3046875" customWidth="1"/>
    <col min="6665" max="6665" width="12" customWidth="1"/>
    <col min="6666" max="6666" width="11.53515625" customWidth="1"/>
    <col min="6667" max="6667" width="11" customWidth="1"/>
    <col min="6914" max="6914" width="8" customWidth="1"/>
    <col min="6915" max="6915" width="53.53515625" customWidth="1"/>
    <col min="6916" max="6917" width="17.3828125" customWidth="1"/>
    <col min="6918" max="6918" width="18.84375" customWidth="1"/>
    <col min="6919" max="6919" width="16.3828125" customWidth="1"/>
    <col min="6920" max="6920" width="13.3046875" customWidth="1"/>
    <col min="6921" max="6921" width="12" customWidth="1"/>
    <col min="6922" max="6922" width="11.53515625" customWidth="1"/>
    <col min="6923" max="6923" width="11" customWidth="1"/>
    <col min="7170" max="7170" width="8" customWidth="1"/>
    <col min="7171" max="7171" width="53.53515625" customWidth="1"/>
    <col min="7172" max="7173" width="17.3828125" customWidth="1"/>
    <col min="7174" max="7174" width="18.84375" customWidth="1"/>
    <col min="7175" max="7175" width="16.3828125" customWidth="1"/>
    <col min="7176" max="7176" width="13.3046875" customWidth="1"/>
    <col min="7177" max="7177" width="12" customWidth="1"/>
    <col min="7178" max="7178" width="11.53515625" customWidth="1"/>
    <col min="7179" max="7179" width="11" customWidth="1"/>
    <col min="7426" max="7426" width="8" customWidth="1"/>
    <col min="7427" max="7427" width="53.53515625" customWidth="1"/>
    <col min="7428" max="7429" width="17.3828125" customWidth="1"/>
    <col min="7430" max="7430" width="18.84375" customWidth="1"/>
    <col min="7431" max="7431" width="16.3828125" customWidth="1"/>
    <col min="7432" max="7432" width="13.3046875" customWidth="1"/>
    <col min="7433" max="7433" width="12" customWidth="1"/>
    <col min="7434" max="7434" width="11.53515625" customWidth="1"/>
    <col min="7435" max="7435" width="11" customWidth="1"/>
    <col min="7682" max="7682" width="8" customWidth="1"/>
    <col min="7683" max="7683" width="53.53515625" customWidth="1"/>
    <col min="7684" max="7685" width="17.3828125" customWidth="1"/>
    <col min="7686" max="7686" width="18.84375" customWidth="1"/>
    <col min="7687" max="7687" width="16.3828125" customWidth="1"/>
    <col min="7688" max="7688" width="13.3046875" customWidth="1"/>
    <col min="7689" max="7689" width="12" customWidth="1"/>
    <col min="7690" max="7690" width="11.53515625" customWidth="1"/>
    <col min="7691" max="7691" width="11" customWidth="1"/>
    <col min="7938" max="7938" width="8" customWidth="1"/>
    <col min="7939" max="7939" width="53.53515625" customWidth="1"/>
    <col min="7940" max="7941" width="17.3828125" customWidth="1"/>
    <col min="7942" max="7942" width="18.84375" customWidth="1"/>
    <col min="7943" max="7943" width="16.3828125" customWidth="1"/>
    <col min="7944" max="7944" width="13.3046875" customWidth="1"/>
    <col min="7945" max="7945" width="12" customWidth="1"/>
    <col min="7946" max="7946" width="11.53515625" customWidth="1"/>
    <col min="7947" max="7947" width="11" customWidth="1"/>
    <col min="8194" max="8194" width="8" customWidth="1"/>
    <col min="8195" max="8195" width="53.53515625" customWidth="1"/>
    <col min="8196" max="8197" width="17.3828125" customWidth="1"/>
    <col min="8198" max="8198" width="18.84375" customWidth="1"/>
    <col min="8199" max="8199" width="16.3828125" customWidth="1"/>
    <col min="8200" max="8200" width="13.3046875" customWidth="1"/>
    <col min="8201" max="8201" width="12" customWidth="1"/>
    <col min="8202" max="8202" width="11.53515625" customWidth="1"/>
    <col min="8203" max="8203" width="11" customWidth="1"/>
    <col min="8450" max="8450" width="8" customWidth="1"/>
    <col min="8451" max="8451" width="53.53515625" customWidth="1"/>
    <col min="8452" max="8453" width="17.3828125" customWidth="1"/>
    <col min="8454" max="8454" width="18.84375" customWidth="1"/>
    <col min="8455" max="8455" width="16.3828125" customWidth="1"/>
    <col min="8456" max="8456" width="13.3046875" customWidth="1"/>
    <col min="8457" max="8457" width="12" customWidth="1"/>
    <col min="8458" max="8458" width="11.53515625" customWidth="1"/>
    <col min="8459" max="8459" width="11" customWidth="1"/>
    <col min="8706" max="8706" width="8" customWidth="1"/>
    <col min="8707" max="8707" width="53.53515625" customWidth="1"/>
    <col min="8708" max="8709" width="17.3828125" customWidth="1"/>
    <col min="8710" max="8710" width="18.84375" customWidth="1"/>
    <col min="8711" max="8711" width="16.3828125" customWidth="1"/>
    <col min="8712" max="8712" width="13.3046875" customWidth="1"/>
    <col min="8713" max="8713" width="12" customWidth="1"/>
    <col min="8714" max="8714" width="11.53515625" customWidth="1"/>
    <col min="8715" max="8715" width="11" customWidth="1"/>
    <col min="8962" max="8962" width="8" customWidth="1"/>
    <col min="8963" max="8963" width="53.53515625" customWidth="1"/>
    <col min="8964" max="8965" width="17.3828125" customWidth="1"/>
    <col min="8966" max="8966" width="18.84375" customWidth="1"/>
    <col min="8967" max="8967" width="16.3828125" customWidth="1"/>
    <col min="8968" max="8968" width="13.3046875" customWidth="1"/>
    <col min="8969" max="8969" width="12" customWidth="1"/>
    <col min="8970" max="8970" width="11.53515625" customWidth="1"/>
    <col min="8971" max="8971" width="11" customWidth="1"/>
    <col min="9218" max="9218" width="8" customWidth="1"/>
    <col min="9219" max="9219" width="53.53515625" customWidth="1"/>
    <col min="9220" max="9221" width="17.3828125" customWidth="1"/>
    <col min="9222" max="9222" width="18.84375" customWidth="1"/>
    <col min="9223" max="9223" width="16.3828125" customWidth="1"/>
    <col min="9224" max="9224" width="13.3046875" customWidth="1"/>
    <col min="9225" max="9225" width="12" customWidth="1"/>
    <col min="9226" max="9226" width="11.53515625" customWidth="1"/>
    <col min="9227" max="9227" width="11" customWidth="1"/>
    <col min="9474" max="9474" width="8" customWidth="1"/>
    <col min="9475" max="9475" width="53.53515625" customWidth="1"/>
    <col min="9476" max="9477" width="17.3828125" customWidth="1"/>
    <col min="9478" max="9478" width="18.84375" customWidth="1"/>
    <col min="9479" max="9479" width="16.3828125" customWidth="1"/>
    <col min="9480" max="9480" width="13.3046875" customWidth="1"/>
    <col min="9481" max="9481" width="12" customWidth="1"/>
    <col min="9482" max="9482" width="11.53515625" customWidth="1"/>
    <col min="9483" max="9483" width="11" customWidth="1"/>
    <col min="9730" max="9730" width="8" customWidth="1"/>
    <col min="9731" max="9731" width="53.53515625" customWidth="1"/>
    <col min="9732" max="9733" width="17.3828125" customWidth="1"/>
    <col min="9734" max="9734" width="18.84375" customWidth="1"/>
    <col min="9735" max="9735" width="16.3828125" customWidth="1"/>
    <col min="9736" max="9736" width="13.3046875" customWidth="1"/>
    <col min="9737" max="9737" width="12" customWidth="1"/>
    <col min="9738" max="9738" width="11.53515625" customWidth="1"/>
    <col min="9739" max="9739" width="11" customWidth="1"/>
    <col min="9986" max="9986" width="8" customWidth="1"/>
    <col min="9987" max="9987" width="53.53515625" customWidth="1"/>
    <col min="9988" max="9989" width="17.3828125" customWidth="1"/>
    <col min="9990" max="9990" width="18.84375" customWidth="1"/>
    <col min="9991" max="9991" width="16.3828125" customWidth="1"/>
    <col min="9992" max="9992" width="13.3046875" customWidth="1"/>
    <col min="9993" max="9993" width="12" customWidth="1"/>
    <col min="9994" max="9994" width="11.53515625" customWidth="1"/>
    <col min="9995" max="9995" width="11" customWidth="1"/>
    <col min="10242" max="10242" width="8" customWidth="1"/>
    <col min="10243" max="10243" width="53.53515625" customWidth="1"/>
    <col min="10244" max="10245" width="17.3828125" customWidth="1"/>
    <col min="10246" max="10246" width="18.84375" customWidth="1"/>
    <col min="10247" max="10247" width="16.3828125" customWidth="1"/>
    <col min="10248" max="10248" width="13.3046875" customWidth="1"/>
    <col min="10249" max="10249" width="12" customWidth="1"/>
    <col min="10250" max="10250" width="11.53515625" customWidth="1"/>
    <col min="10251" max="10251" width="11" customWidth="1"/>
    <col min="10498" max="10498" width="8" customWidth="1"/>
    <col min="10499" max="10499" width="53.53515625" customWidth="1"/>
    <col min="10500" max="10501" width="17.3828125" customWidth="1"/>
    <col min="10502" max="10502" width="18.84375" customWidth="1"/>
    <col min="10503" max="10503" width="16.3828125" customWidth="1"/>
    <col min="10504" max="10504" width="13.3046875" customWidth="1"/>
    <col min="10505" max="10505" width="12" customWidth="1"/>
    <col min="10506" max="10506" width="11.53515625" customWidth="1"/>
    <col min="10507" max="10507" width="11" customWidth="1"/>
    <col min="10754" max="10754" width="8" customWidth="1"/>
    <col min="10755" max="10755" width="53.53515625" customWidth="1"/>
    <col min="10756" max="10757" width="17.3828125" customWidth="1"/>
    <col min="10758" max="10758" width="18.84375" customWidth="1"/>
    <col min="10759" max="10759" width="16.3828125" customWidth="1"/>
    <col min="10760" max="10760" width="13.3046875" customWidth="1"/>
    <col min="10761" max="10761" width="12" customWidth="1"/>
    <col min="10762" max="10762" width="11.53515625" customWidth="1"/>
    <col min="10763" max="10763" width="11" customWidth="1"/>
    <col min="11010" max="11010" width="8" customWidth="1"/>
    <col min="11011" max="11011" width="53.53515625" customWidth="1"/>
    <col min="11012" max="11013" width="17.3828125" customWidth="1"/>
    <col min="11014" max="11014" width="18.84375" customWidth="1"/>
    <col min="11015" max="11015" width="16.3828125" customWidth="1"/>
    <col min="11016" max="11016" width="13.3046875" customWidth="1"/>
    <col min="11017" max="11017" width="12" customWidth="1"/>
    <col min="11018" max="11018" width="11.53515625" customWidth="1"/>
    <col min="11019" max="11019" width="11" customWidth="1"/>
    <col min="11266" max="11266" width="8" customWidth="1"/>
    <col min="11267" max="11267" width="53.53515625" customWidth="1"/>
    <col min="11268" max="11269" width="17.3828125" customWidth="1"/>
    <col min="11270" max="11270" width="18.84375" customWidth="1"/>
    <col min="11271" max="11271" width="16.3828125" customWidth="1"/>
    <col min="11272" max="11272" width="13.3046875" customWidth="1"/>
    <col min="11273" max="11273" width="12" customWidth="1"/>
    <col min="11274" max="11274" width="11.53515625" customWidth="1"/>
    <col min="11275" max="11275" width="11" customWidth="1"/>
    <col min="11522" max="11522" width="8" customWidth="1"/>
    <col min="11523" max="11523" width="53.53515625" customWidth="1"/>
    <col min="11524" max="11525" width="17.3828125" customWidth="1"/>
    <col min="11526" max="11526" width="18.84375" customWidth="1"/>
    <col min="11527" max="11527" width="16.3828125" customWidth="1"/>
    <col min="11528" max="11528" width="13.3046875" customWidth="1"/>
    <col min="11529" max="11529" width="12" customWidth="1"/>
    <col min="11530" max="11530" width="11.53515625" customWidth="1"/>
    <col min="11531" max="11531" width="11" customWidth="1"/>
    <col min="11778" max="11778" width="8" customWidth="1"/>
    <col min="11779" max="11779" width="53.53515625" customWidth="1"/>
    <col min="11780" max="11781" width="17.3828125" customWidth="1"/>
    <col min="11782" max="11782" width="18.84375" customWidth="1"/>
    <col min="11783" max="11783" width="16.3828125" customWidth="1"/>
    <col min="11784" max="11784" width="13.3046875" customWidth="1"/>
    <col min="11785" max="11785" width="12" customWidth="1"/>
    <col min="11786" max="11786" width="11.53515625" customWidth="1"/>
    <col min="11787" max="11787" width="11" customWidth="1"/>
    <col min="12034" max="12034" width="8" customWidth="1"/>
    <col min="12035" max="12035" width="53.53515625" customWidth="1"/>
    <col min="12036" max="12037" width="17.3828125" customWidth="1"/>
    <col min="12038" max="12038" width="18.84375" customWidth="1"/>
    <col min="12039" max="12039" width="16.3828125" customWidth="1"/>
    <col min="12040" max="12040" width="13.3046875" customWidth="1"/>
    <col min="12041" max="12041" width="12" customWidth="1"/>
    <col min="12042" max="12042" width="11.53515625" customWidth="1"/>
    <col min="12043" max="12043" width="11" customWidth="1"/>
    <col min="12290" max="12290" width="8" customWidth="1"/>
    <col min="12291" max="12291" width="53.53515625" customWidth="1"/>
    <col min="12292" max="12293" width="17.3828125" customWidth="1"/>
    <col min="12294" max="12294" width="18.84375" customWidth="1"/>
    <col min="12295" max="12295" width="16.3828125" customWidth="1"/>
    <col min="12296" max="12296" width="13.3046875" customWidth="1"/>
    <col min="12297" max="12297" width="12" customWidth="1"/>
    <col min="12298" max="12298" width="11.53515625" customWidth="1"/>
    <col min="12299" max="12299" width="11" customWidth="1"/>
    <col min="12546" max="12546" width="8" customWidth="1"/>
    <col min="12547" max="12547" width="53.53515625" customWidth="1"/>
    <col min="12548" max="12549" width="17.3828125" customWidth="1"/>
    <col min="12550" max="12550" width="18.84375" customWidth="1"/>
    <col min="12551" max="12551" width="16.3828125" customWidth="1"/>
    <col min="12552" max="12552" width="13.3046875" customWidth="1"/>
    <col min="12553" max="12553" width="12" customWidth="1"/>
    <col min="12554" max="12554" width="11.53515625" customWidth="1"/>
    <col min="12555" max="12555" width="11" customWidth="1"/>
    <col min="12802" max="12802" width="8" customWidth="1"/>
    <col min="12803" max="12803" width="53.53515625" customWidth="1"/>
    <col min="12804" max="12805" width="17.3828125" customWidth="1"/>
    <col min="12806" max="12806" width="18.84375" customWidth="1"/>
    <col min="12807" max="12807" width="16.3828125" customWidth="1"/>
    <col min="12808" max="12808" width="13.3046875" customWidth="1"/>
    <col min="12809" max="12809" width="12" customWidth="1"/>
    <col min="12810" max="12810" width="11.53515625" customWidth="1"/>
    <col min="12811" max="12811" width="11" customWidth="1"/>
    <col min="13058" max="13058" width="8" customWidth="1"/>
    <col min="13059" max="13059" width="53.53515625" customWidth="1"/>
    <col min="13060" max="13061" width="17.3828125" customWidth="1"/>
    <col min="13062" max="13062" width="18.84375" customWidth="1"/>
    <col min="13063" max="13063" width="16.3828125" customWidth="1"/>
    <col min="13064" max="13064" width="13.3046875" customWidth="1"/>
    <col min="13065" max="13065" width="12" customWidth="1"/>
    <col min="13066" max="13066" width="11.53515625" customWidth="1"/>
    <col min="13067" max="13067" width="11" customWidth="1"/>
    <col min="13314" max="13314" width="8" customWidth="1"/>
    <col min="13315" max="13315" width="53.53515625" customWidth="1"/>
    <col min="13316" max="13317" width="17.3828125" customWidth="1"/>
    <col min="13318" max="13318" width="18.84375" customWidth="1"/>
    <col min="13319" max="13319" width="16.3828125" customWidth="1"/>
    <col min="13320" max="13320" width="13.3046875" customWidth="1"/>
    <col min="13321" max="13321" width="12" customWidth="1"/>
    <col min="13322" max="13322" width="11.53515625" customWidth="1"/>
    <col min="13323" max="13323" width="11" customWidth="1"/>
    <col min="13570" max="13570" width="8" customWidth="1"/>
    <col min="13571" max="13571" width="53.53515625" customWidth="1"/>
    <col min="13572" max="13573" width="17.3828125" customWidth="1"/>
    <col min="13574" max="13574" width="18.84375" customWidth="1"/>
    <col min="13575" max="13575" width="16.3828125" customWidth="1"/>
    <col min="13576" max="13576" width="13.3046875" customWidth="1"/>
    <col min="13577" max="13577" width="12" customWidth="1"/>
    <col min="13578" max="13578" width="11.53515625" customWidth="1"/>
    <col min="13579" max="13579" width="11" customWidth="1"/>
    <col min="13826" max="13826" width="8" customWidth="1"/>
    <col min="13827" max="13827" width="53.53515625" customWidth="1"/>
    <col min="13828" max="13829" width="17.3828125" customWidth="1"/>
    <col min="13830" max="13830" width="18.84375" customWidth="1"/>
    <col min="13831" max="13831" width="16.3828125" customWidth="1"/>
    <col min="13832" max="13832" width="13.3046875" customWidth="1"/>
    <col min="13833" max="13833" width="12" customWidth="1"/>
    <col min="13834" max="13834" width="11.53515625" customWidth="1"/>
    <col min="13835" max="13835" width="11" customWidth="1"/>
    <col min="14082" max="14082" width="8" customWidth="1"/>
    <col min="14083" max="14083" width="53.53515625" customWidth="1"/>
    <col min="14084" max="14085" width="17.3828125" customWidth="1"/>
    <col min="14086" max="14086" width="18.84375" customWidth="1"/>
    <col min="14087" max="14087" width="16.3828125" customWidth="1"/>
    <col min="14088" max="14088" width="13.3046875" customWidth="1"/>
    <col min="14089" max="14089" width="12" customWidth="1"/>
    <col min="14090" max="14090" width="11.53515625" customWidth="1"/>
    <col min="14091" max="14091" width="11" customWidth="1"/>
    <col min="14338" max="14338" width="8" customWidth="1"/>
    <col min="14339" max="14339" width="53.53515625" customWidth="1"/>
    <col min="14340" max="14341" width="17.3828125" customWidth="1"/>
    <col min="14342" max="14342" width="18.84375" customWidth="1"/>
    <col min="14343" max="14343" width="16.3828125" customWidth="1"/>
    <col min="14344" max="14344" width="13.3046875" customWidth="1"/>
    <col min="14345" max="14345" width="12" customWidth="1"/>
    <col min="14346" max="14346" width="11.53515625" customWidth="1"/>
    <col min="14347" max="14347" width="11" customWidth="1"/>
    <col min="14594" max="14594" width="8" customWidth="1"/>
    <col min="14595" max="14595" width="53.53515625" customWidth="1"/>
    <col min="14596" max="14597" width="17.3828125" customWidth="1"/>
    <col min="14598" max="14598" width="18.84375" customWidth="1"/>
    <col min="14599" max="14599" width="16.3828125" customWidth="1"/>
    <col min="14600" max="14600" width="13.3046875" customWidth="1"/>
    <col min="14601" max="14601" width="12" customWidth="1"/>
    <col min="14602" max="14602" width="11.53515625" customWidth="1"/>
    <col min="14603" max="14603" width="11" customWidth="1"/>
    <col min="14850" max="14850" width="8" customWidth="1"/>
    <col min="14851" max="14851" width="53.53515625" customWidth="1"/>
    <col min="14852" max="14853" width="17.3828125" customWidth="1"/>
    <col min="14854" max="14854" width="18.84375" customWidth="1"/>
    <col min="14855" max="14855" width="16.3828125" customWidth="1"/>
    <col min="14856" max="14856" width="13.3046875" customWidth="1"/>
    <col min="14857" max="14857" width="12" customWidth="1"/>
    <col min="14858" max="14858" width="11.53515625" customWidth="1"/>
    <col min="14859" max="14859" width="11" customWidth="1"/>
    <col min="15106" max="15106" width="8" customWidth="1"/>
    <col min="15107" max="15107" width="53.53515625" customWidth="1"/>
    <col min="15108" max="15109" width="17.3828125" customWidth="1"/>
    <col min="15110" max="15110" width="18.84375" customWidth="1"/>
    <col min="15111" max="15111" width="16.3828125" customWidth="1"/>
    <col min="15112" max="15112" width="13.3046875" customWidth="1"/>
    <col min="15113" max="15113" width="12" customWidth="1"/>
    <col min="15114" max="15114" width="11.53515625" customWidth="1"/>
    <col min="15115" max="15115" width="11" customWidth="1"/>
    <col min="15362" max="15362" width="8" customWidth="1"/>
    <col min="15363" max="15363" width="53.53515625" customWidth="1"/>
    <col min="15364" max="15365" width="17.3828125" customWidth="1"/>
    <col min="15366" max="15366" width="18.84375" customWidth="1"/>
    <col min="15367" max="15367" width="16.3828125" customWidth="1"/>
    <col min="15368" max="15368" width="13.3046875" customWidth="1"/>
    <col min="15369" max="15369" width="12" customWidth="1"/>
    <col min="15370" max="15370" width="11.53515625" customWidth="1"/>
    <col min="15371" max="15371" width="11" customWidth="1"/>
    <col min="15618" max="15618" width="8" customWidth="1"/>
    <col min="15619" max="15619" width="53.53515625" customWidth="1"/>
    <col min="15620" max="15621" width="17.3828125" customWidth="1"/>
    <col min="15622" max="15622" width="18.84375" customWidth="1"/>
    <col min="15623" max="15623" width="16.3828125" customWidth="1"/>
    <col min="15624" max="15624" width="13.3046875" customWidth="1"/>
    <col min="15625" max="15625" width="12" customWidth="1"/>
    <col min="15626" max="15626" width="11.53515625" customWidth="1"/>
    <col min="15627" max="15627" width="11" customWidth="1"/>
    <col min="15874" max="15874" width="8" customWidth="1"/>
    <col min="15875" max="15875" width="53.53515625" customWidth="1"/>
    <col min="15876" max="15877" width="17.3828125" customWidth="1"/>
    <col min="15878" max="15878" width="18.84375" customWidth="1"/>
    <col min="15879" max="15879" width="16.3828125" customWidth="1"/>
    <col min="15880" max="15880" width="13.3046875" customWidth="1"/>
    <col min="15881" max="15881" width="12" customWidth="1"/>
    <col min="15882" max="15882" width="11.53515625" customWidth="1"/>
    <col min="15883" max="15883" width="11" customWidth="1"/>
    <col min="16130" max="16130" width="8" customWidth="1"/>
    <col min="16131" max="16131" width="53.53515625" customWidth="1"/>
    <col min="16132" max="16133" width="17.3828125" customWidth="1"/>
    <col min="16134" max="16134" width="18.84375" customWidth="1"/>
    <col min="16135" max="16135" width="16.3828125" customWidth="1"/>
    <col min="16136" max="16136" width="13.3046875" customWidth="1"/>
    <col min="16137" max="16137" width="12" customWidth="1"/>
    <col min="16138" max="16138" width="11.53515625" customWidth="1"/>
    <col min="16139" max="16139" width="11" customWidth="1"/>
  </cols>
  <sheetData>
    <row r="1" spans="1:11" ht="15.45">
      <c r="A1" s="184" t="s">
        <v>306</v>
      </c>
      <c r="F1" s="47"/>
      <c r="G1" s="47"/>
      <c r="J1" s="47"/>
      <c r="K1" s="59" t="s">
        <v>306</v>
      </c>
    </row>
    <row r="2" spans="1:11" ht="15.45">
      <c r="A2" s="183" t="s">
        <v>307</v>
      </c>
      <c r="F2" s="48"/>
      <c r="G2" s="70"/>
      <c r="J2" s="70"/>
      <c r="K2" s="48" t="s">
        <v>307</v>
      </c>
    </row>
    <row r="3" spans="1:11" ht="15.45">
      <c r="A3" s="183" t="s">
        <v>463</v>
      </c>
      <c r="F3" s="49"/>
      <c r="G3" s="71"/>
      <c r="J3" s="71"/>
      <c r="K3" s="48" t="s">
        <v>366</v>
      </c>
    </row>
    <row r="4" spans="1:11" ht="15.45">
      <c r="A4" s="183" t="s">
        <v>464</v>
      </c>
      <c r="F4" s="48"/>
      <c r="G4" s="70"/>
      <c r="J4" s="70"/>
      <c r="K4" s="48" t="s">
        <v>308</v>
      </c>
    </row>
    <row r="5" spans="1:11" s="63" customFormat="1">
      <c r="C5" s="72"/>
      <c r="D5" s="72"/>
      <c r="E5" s="72"/>
      <c r="F5" s="70"/>
      <c r="G5" s="70"/>
      <c r="J5" s="70"/>
      <c r="K5" s="70"/>
    </row>
    <row r="6" spans="1:11" s="63" customFormat="1">
      <c r="A6" s="185" t="s">
        <v>306</v>
      </c>
      <c r="C6" s="72"/>
      <c r="D6" s="72"/>
      <c r="E6" s="72"/>
      <c r="F6" s="70"/>
      <c r="G6" s="70"/>
      <c r="J6" s="70"/>
      <c r="K6" s="70"/>
    </row>
    <row r="7" spans="1:11" s="63" customFormat="1">
      <c r="A7" s="186" t="s">
        <v>307</v>
      </c>
      <c r="C7" s="72"/>
      <c r="D7" s="72"/>
      <c r="E7" s="72"/>
      <c r="F7" s="70"/>
      <c r="G7" s="70"/>
      <c r="J7" s="70"/>
      <c r="K7" s="70"/>
    </row>
    <row r="8" spans="1:11" s="63" customFormat="1">
      <c r="A8" s="186" t="s">
        <v>461</v>
      </c>
      <c r="C8" s="72"/>
      <c r="D8" s="72"/>
      <c r="E8" s="72"/>
      <c r="F8" s="70"/>
      <c r="G8" s="70"/>
      <c r="J8" s="70"/>
      <c r="K8" s="70"/>
    </row>
    <row r="9" spans="1:11" s="63" customFormat="1">
      <c r="A9" s="186" t="s">
        <v>462</v>
      </c>
      <c r="C9" s="72"/>
      <c r="D9" s="72"/>
      <c r="E9" s="72"/>
      <c r="F9" s="70"/>
      <c r="G9" s="70"/>
      <c r="J9" s="70"/>
      <c r="K9" s="70"/>
    </row>
    <row r="10" spans="1:11" s="63" customFormat="1">
      <c r="C10" s="72"/>
      <c r="D10" s="72"/>
      <c r="E10" s="72"/>
      <c r="F10" s="70"/>
      <c r="G10" s="70"/>
      <c r="J10" s="70"/>
      <c r="K10" s="70"/>
    </row>
    <row r="11" spans="1:11" s="63" customFormat="1">
      <c r="C11" s="72"/>
      <c r="D11" s="72"/>
      <c r="E11" s="72"/>
      <c r="F11" s="70"/>
      <c r="G11" s="70"/>
      <c r="J11" s="70"/>
      <c r="K11" s="70"/>
    </row>
    <row r="12" spans="1:11" ht="15.45">
      <c r="A12" s="1"/>
      <c r="B12" s="187" t="s">
        <v>0</v>
      </c>
    </row>
    <row r="13" spans="1:11">
      <c r="A13" s="2" t="s">
        <v>1</v>
      </c>
      <c r="B13" s="2" t="s">
        <v>2</v>
      </c>
      <c r="C13" s="3" t="s">
        <v>313</v>
      </c>
      <c r="D13" s="77" t="s">
        <v>312</v>
      </c>
      <c r="E13" s="77" t="s">
        <v>313</v>
      </c>
      <c r="F13" s="3" t="s">
        <v>314</v>
      </c>
      <c r="G13" s="77" t="s">
        <v>312</v>
      </c>
      <c r="H13" s="77" t="s">
        <v>314</v>
      </c>
      <c r="I13" s="3" t="s">
        <v>315</v>
      </c>
      <c r="J13" s="77" t="s">
        <v>312</v>
      </c>
      <c r="K13" s="77" t="s">
        <v>315</v>
      </c>
    </row>
    <row r="14" spans="1:11">
      <c r="A14" s="4" t="s">
        <v>3</v>
      </c>
      <c r="B14" s="5" t="s">
        <v>4</v>
      </c>
      <c r="C14" s="64">
        <v>29469598</v>
      </c>
      <c r="D14" s="78">
        <v>3400000</v>
      </c>
      <c r="E14" s="78">
        <f t="shared" ref="E14:E33" si="0">SUM(C14:D14)</f>
        <v>32869598</v>
      </c>
      <c r="F14" s="97">
        <v>31419926</v>
      </c>
      <c r="G14" s="97">
        <v>0</v>
      </c>
      <c r="H14" s="97">
        <f t="shared" ref="H14:H33" si="1">SUM(F14:G14)</f>
        <v>31419926</v>
      </c>
      <c r="I14" s="78">
        <v>30789837</v>
      </c>
      <c r="J14" s="78">
        <v>0</v>
      </c>
      <c r="K14" s="78">
        <f t="shared" ref="K14:K33" si="2">SUM(I14:J14)</f>
        <v>30789837</v>
      </c>
    </row>
    <row r="15" spans="1:11">
      <c r="A15" s="4" t="s">
        <v>5</v>
      </c>
      <c r="B15" s="5" t="s">
        <v>6</v>
      </c>
      <c r="C15" s="64">
        <v>0</v>
      </c>
      <c r="D15" s="78">
        <v>0</v>
      </c>
      <c r="E15" s="78">
        <f t="shared" si="0"/>
        <v>0</v>
      </c>
      <c r="F15" s="6">
        <v>0</v>
      </c>
      <c r="G15" s="78">
        <v>0</v>
      </c>
      <c r="H15" s="78">
        <f t="shared" si="1"/>
        <v>0</v>
      </c>
      <c r="I15" s="6">
        <v>0</v>
      </c>
      <c r="J15" s="78">
        <v>0</v>
      </c>
      <c r="K15" s="78">
        <f t="shared" si="2"/>
        <v>0</v>
      </c>
    </row>
    <row r="16" spans="1:11">
      <c r="A16" s="7" t="s">
        <v>7</v>
      </c>
      <c r="B16" s="8" t="s">
        <v>8</v>
      </c>
      <c r="C16" s="9">
        <v>29469598</v>
      </c>
      <c r="D16" s="79">
        <f>SUM(D14:D15)</f>
        <v>3400000</v>
      </c>
      <c r="E16" s="79">
        <f t="shared" si="0"/>
        <v>32869598</v>
      </c>
      <c r="F16" s="9">
        <v>31419926</v>
      </c>
      <c r="G16" s="79">
        <f>SUM(G14:G15)</f>
        <v>0</v>
      </c>
      <c r="H16" s="79">
        <f t="shared" si="1"/>
        <v>31419926</v>
      </c>
      <c r="I16" s="9">
        <v>30789837</v>
      </c>
      <c r="J16" s="79">
        <f>SUM(J14:J15)</f>
        <v>0</v>
      </c>
      <c r="K16" s="79">
        <f t="shared" si="2"/>
        <v>30789837</v>
      </c>
    </row>
    <row r="17" spans="1:11">
      <c r="A17" s="10" t="s">
        <v>9</v>
      </c>
      <c r="B17" s="5" t="s">
        <v>10</v>
      </c>
      <c r="C17" s="64">
        <v>1650000</v>
      </c>
      <c r="D17" s="78">
        <v>0</v>
      </c>
      <c r="E17" s="78">
        <f t="shared" si="0"/>
        <v>1650000</v>
      </c>
      <c r="F17" s="6">
        <v>1690000</v>
      </c>
      <c r="G17" s="78">
        <v>0</v>
      </c>
      <c r="H17" s="78">
        <f t="shared" si="1"/>
        <v>1690000</v>
      </c>
      <c r="I17" s="6">
        <v>1690000</v>
      </c>
      <c r="J17" s="78">
        <v>0</v>
      </c>
      <c r="K17" s="78">
        <f t="shared" si="2"/>
        <v>1690000</v>
      </c>
    </row>
    <row r="18" spans="1:11">
      <c r="A18" s="10" t="s">
        <v>11</v>
      </c>
      <c r="B18" s="5" t="s">
        <v>12</v>
      </c>
      <c r="C18" s="64">
        <v>204806</v>
      </c>
      <c r="D18" s="78">
        <v>0</v>
      </c>
      <c r="E18" s="78">
        <f t="shared" si="0"/>
        <v>204806</v>
      </c>
      <c r="F18" s="6">
        <v>230000</v>
      </c>
      <c r="G18" s="78">
        <v>0</v>
      </c>
      <c r="H18" s="78">
        <f t="shared" si="1"/>
        <v>230000</v>
      </c>
      <c r="I18" s="6">
        <v>230000</v>
      </c>
      <c r="J18" s="78">
        <v>0</v>
      </c>
      <c r="K18" s="78">
        <f t="shared" si="2"/>
        <v>230000</v>
      </c>
    </row>
    <row r="19" spans="1:11">
      <c r="A19" s="7" t="s">
        <v>13</v>
      </c>
      <c r="B19" s="8" t="s">
        <v>14</v>
      </c>
      <c r="C19" s="11">
        <v>1854806</v>
      </c>
      <c r="D19" s="80">
        <f>SUM(D17:D18)</f>
        <v>0</v>
      </c>
      <c r="E19" s="80">
        <f t="shared" si="0"/>
        <v>1854806</v>
      </c>
      <c r="F19" s="11">
        <v>1920000</v>
      </c>
      <c r="G19" s="80">
        <f>SUM(G17:G18)</f>
        <v>0</v>
      </c>
      <c r="H19" s="80">
        <f t="shared" si="1"/>
        <v>1920000</v>
      </c>
      <c r="I19" s="11">
        <v>1920000</v>
      </c>
      <c r="J19" s="80">
        <f>SUM(J17:J18)</f>
        <v>0</v>
      </c>
      <c r="K19" s="80">
        <f t="shared" si="2"/>
        <v>1920000</v>
      </c>
    </row>
    <row r="20" spans="1:11">
      <c r="A20" s="10" t="s">
        <v>15</v>
      </c>
      <c r="B20" s="5" t="s">
        <v>16</v>
      </c>
      <c r="C20" s="68">
        <v>970000</v>
      </c>
      <c r="D20" s="81">
        <v>0</v>
      </c>
      <c r="E20" s="81">
        <f t="shared" si="0"/>
        <v>970000</v>
      </c>
      <c r="F20" s="52">
        <v>1022000</v>
      </c>
      <c r="G20" s="81">
        <v>0</v>
      </c>
      <c r="H20" s="81">
        <f t="shared" si="1"/>
        <v>1022000</v>
      </c>
      <c r="I20" s="52">
        <v>1022000</v>
      </c>
      <c r="J20" s="81">
        <v>0</v>
      </c>
      <c r="K20" s="81">
        <f t="shared" si="2"/>
        <v>1022000</v>
      </c>
    </row>
    <row r="21" spans="1:11">
      <c r="A21" s="10" t="s">
        <v>17</v>
      </c>
      <c r="B21" s="5" t="s">
        <v>18</v>
      </c>
      <c r="C21" s="68">
        <v>83914</v>
      </c>
      <c r="D21" s="81">
        <v>0</v>
      </c>
      <c r="E21" s="81">
        <f t="shared" si="0"/>
        <v>83914</v>
      </c>
      <c r="F21" s="52">
        <v>90000</v>
      </c>
      <c r="G21" s="81">
        <v>0</v>
      </c>
      <c r="H21" s="81">
        <f t="shared" si="1"/>
        <v>90000</v>
      </c>
      <c r="I21" s="52">
        <v>90000</v>
      </c>
      <c r="J21" s="81">
        <v>0</v>
      </c>
      <c r="K21" s="81">
        <f t="shared" si="2"/>
        <v>90000</v>
      </c>
    </row>
    <row r="22" spans="1:11">
      <c r="A22" s="7" t="s">
        <v>360</v>
      </c>
      <c r="B22" s="8" t="s">
        <v>14</v>
      </c>
      <c r="C22" s="11">
        <v>1053914</v>
      </c>
      <c r="D22" s="80">
        <f>SUM(D20:D21)</f>
        <v>0</v>
      </c>
      <c r="E22" s="80">
        <f t="shared" si="0"/>
        <v>1053914</v>
      </c>
      <c r="F22" s="11">
        <v>1112000</v>
      </c>
      <c r="G22" s="80">
        <f>SUM(G20:G21)</f>
        <v>0</v>
      </c>
      <c r="H22" s="80">
        <f t="shared" si="1"/>
        <v>1112000</v>
      </c>
      <c r="I22" s="11">
        <v>1112000</v>
      </c>
      <c r="J22" s="80">
        <f>SUM(J20:J21)</f>
        <v>0</v>
      </c>
      <c r="K22" s="80">
        <f t="shared" si="2"/>
        <v>1112000</v>
      </c>
    </row>
    <row r="23" spans="1:11">
      <c r="A23" s="10" t="s">
        <v>19</v>
      </c>
      <c r="B23" s="5" t="s">
        <v>20</v>
      </c>
      <c r="C23" s="68">
        <v>596171</v>
      </c>
      <c r="D23" s="81">
        <v>0</v>
      </c>
      <c r="E23" s="81">
        <f t="shared" si="0"/>
        <v>596171</v>
      </c>
      <c r="F23" s="52">
        <v>620000</v>
      </c>
      <c r="G23" s="81">
        <v>0</v>
      </c>
      <c r="H23" s="81">
        <f t="shared" si="1"/>
        <v>620000</v>
      </c>
      <c r="I23" s="52">
        <v>620000</v>
      </c>
      <c r="J23" s="81">
        <v>0</v>
      </c>
      <c r="K23" s="81">
        <f t="shared" si="2"/>
        <v>620000</v>
      </c>
    </row>
    <row r="24" spans="1:11">
      <c r="A24" s="10" t="s">
        <v>21</v>
      </c>
      <c r="B24" s="5" t="s">
        <v>22</v>
      </c>
      <c r="C24" s="68">
        <v>70000</v>
      </c>
      <c r="D24" s="81">
        <v>0</v>
      </c>
      <c r="E24" s="81">
        <f t="shared" si="0"/>
        <v>70000</v>
      </c>
      <c r="F24" s="52">
        <v>77000</v>
      </c>
      <c r="G24" s="81">
        <v>0</v>
      </c>
      <c r="H24" s="81">
        <f t="shared" si="1"/>
        <v>77000</v>
      </c>
      <c r="I24" s="52">
        <v>77000</v>
      </c>
      <c r="J24" s="81">
        <v>0</v>
      </c>
      <c r="K24" s="81">
        <f t="shared" si="2"/>
        <v>77000</v>
      </c>
    </row>
    <row r="25" spans="1:11">
      <c r="A25" s="7" t="s">
        <v>23</v>
      </c>
      <c r="B25" s="8" t="s">
        <v>24</v>
      </c>
      <c r="C25" s="11">
        <v>666171</v>
      </c>
      <c r="D25" s="80">
        <f>SUM(D23:D24)</f>
        <v>0</v>
      </c>
      <c r="E25" s="80">
        <f t="shared" si="0"/>
        <v>666171</v>
      </c>
      <c r="F25" s="11">
        <v>697000</v>
      </c>
      <c r="G25" s="80">
        <f>SUM(G23:G24)</f>
        <v>0</v>
      </c>
      <c r="H25" s="80">
        <f t="shared" si="1"/>
        <v>697000</v>
      </c>
      <c r="I25" s="11">
        <v>697000</v>
      </c>
      <c r="J25" s="80">
        <f>SUM(J23:J24)</f>
        <v>0</v>
      </c>
      <c r="K25" s="80">
        <f t="shared" si="2"/>
        <v>697000</v>
      </c>
    </row>
    <row r="26" spans="1:11">
      <c r="A26" s="10" t="s">
        <v>25</v>
      </c>
      <c r="B26" s="5" t="s">
        <v>26</v>
      </c>
      <c r="C26" s="64">
        <v>900</v>
      </c>
      <c r="D26" s="81">
        <v>0</v>
      </c>
      <c r="E26" s="78">
        <f t="shared" si="0"/>
        <v>900</v>
      </c>
      <c r="F26" s="6">
        <v>0</v>
      </c>
      <c r="G26" s="78">
        <v>0</v>
      </c>
      <c r="H26" s="78">
        <f t="shared" si="1"/>
        <v>0</v>
      </c>
      <c r="I26" s="6">
        <v>0</v>
      </c>
      <c r="J26" s="78">
        <v>0</v>
      </c>
      <c r="K26" s="78">
        <f t="shared" si="2"/>
        <v>0</v>
      </c>
    </row>
    <row r="27" spans="1:11">
      <c r="A27" s="7" t="s">
        <v>27</v>
      </c>
      <c r="B27" s="8" t="s">
        <v>14</v>
      </c>
      <c r="C27" s="11">
        <v>900</v>
      </c>
      <c r="D27" s="80">
        <f>SUM(D26)</f>
        <v>0</v>
      </c>
      <c r="E27" s="80">
        <f t="shared" si="0"/>
        <v>900</v>
      </c>
      <c r="F27" s="11">
        <v>0</v>
      </c>
      <c r="G27" s="80">
        <f>SUM(G25:G26)</f>
        <v>0</v>
      </c>
      <c r="H27" s="80">
        <f t="shared" si="1"/>
        <v>0</v>
      </c>
      <c r="I27" s="11">
        <v>0</v>
      </c>
      <c r="J27" s="80">
        <f>SUM(J25:J26)</f>
        <v>0</v>
      </c>
      <c r="K27" s="80">
        <f t="shared" si="2"/>
        <v>0</v>
      </c>
    </row>
    <row r="28" spans="1:11">
      <c r="A28" s="10" t="s">
        <v>28</v>
      </c>
      <c r="B28" s="5" t="s">
        <v>29</v>
      </c>
      <c r="C28" s="64">
        <v>166663</v>
      </c>
      <c r="D28" s="78">
        <v>0</v>
      </c>
      <c r="E28" s="78">
        <f t="shared" si="0"/>
        <v>166663</v>
      </c>
      <c r="F28" s="6">
        <v>94664</v>
      </c>
      <c r="G28" s="78">
        <v>0</v>
      </c>
      <c r="H28" s="78">
        <f t="shared" si="1"/>
        <v>94664</v>
      </c>
      <c r="I28" s="6">
        <v>94665</v>
      </c>
      <c r="J28" s="78">
        <v>0</v>
      </c>
      <c r="K28" s="78">
        <f t="shared" si="2"/>
        <v>94665</v>
      </c>
    </row>
    <row r="29" spans="1:11">
      <c r="A29" s="7" t="s">
        <v>30</v>
      </c>
      <c r="B29" s="8" t="s">
        <v>14</v>
      </c>
      <c r="C29" s="11">
        <v>166663</v>
      </c>
      <c r="D29" s="80">
        <f>SUM(D28)</f>
        <v>0</v>
      </c>
      <c r="E29" s="80">
        <f t="shared" si="0"/>
        <v>166663</v>
      </c>
      <c r="F29" s="11">
        <v>94664</v>
      </c>
      <c r="G29" s="80">
        <f>SUM(G27:G28)</f>
        <v>0</v>
      </c>
      <c r="H29" s="80">
        <f t="shared" si="1"/>
        <v>94664</v>
      </c>
      <c r="I29" s="11">
        <v>94665</v>
      </c>
      <c r="J29" s="80">
        <f>SUM(J27:J28)</f>
        <v>0</v>
      </c>
      <c r="K29" s="80">
        <f t="shared" si="2"/>
        <v>94665</v>
      </c>
    </row>
    <row r="30" spans="1:11">
      <c r="A30" s="10" t="s">
        <v>31</v>
      </c>
      <c r="B30" s="5" t="s">
        <v>32</v>
      </c>
      <c r="C30" s="64">
        <v>3000</v>
      </c>
      <c r="D30" s="78">
        <v>0</v>
      </c>
      <c r="E30" s="78">
        <f t="shared" si="0"/>
        <v>3000</v>
      </c>
      <c r="F30" s="6">
        <v>3001</v>
      </c>
      <c r="G30" s="78">
        <v>0</v>
      </c>
      <c r="H30" s="78">
        <f t="shared" si="1"/>
        <v>3001</v>
      </c>
      <c r="I30" s="6">
        <v>3002</v>
      </c>
      <c r="J30" s="78">
        <v>0</v>
      </c>
      <c r="K30" s="78">
        <f t="shared" si="2"/>
        <v>3002</v>
      </c>
    </row>
    <row r="31" spans="1:11">
      <c r="A31" s="10" t="s">
        <v>33</v>
      </c>
      <c r="B31" s="5" t="s">
        <v>34</v>
      </c>
      <c r="C31" s="64">
        <v>0</v>
      </c>
      <c r="D31" s="78">
        <v>0</v>
      </c>
      <c r="E31" s="78">
        <f t="shared" si="0"/>
        <v>0</v>
      </c>
      <c r="F31" s="6">
        <v>0</v>
      </c>
      <c r="G31" s="78">
        <v>0</v>
      </c>
      <c r="H31" s="78">
        <f t="shared" si="1"/>
        <v>0</v>
      </c>
      <c r="I31" s="6">
        <v>0</v>
      </c>
      <c r="J31" s="78">
        <v>0</v>
      </c>
      <c r="K31" s="78">
        <f t="shared" si="2"/>
        <v>0</v>
      </c>
    </row>
    <row r="32" spans="1:11">
      <c r="A32" s="7" t="s">
        <v>35</v>
      </c>
      <c r="B32" s="8" t="s">
        <v>14</v>
      </c>
      <c r="C32" s="11">
        <v>3000</v>
      </c>
      <c r="D32" s="80">
        <f>SUM(D30:D31)</f>
        <v>0</v>
      </c>
      <c r="E32" s="80">
        <f t="shared" si="0"/>
        <v>3000</v>
      </c>
      <c r="F32" s="11">
        <v>3001</v>
      </c>
      <c r="G32" s="80">
        <f>SUM(G30:G31)</f>
        <v>0</v>
      </c>
      <c r="H32" s="80">
        <f t="shared" si="1"/>
        <v>3001</v>
      </c>
      <c r="I32" s="11">
        <v>3002</v>
      </c>
      <c r="J32" s="80">
        <f>SUM(J30:J31)</f>
        <v>0</v>
      </c>
      <c r="K32" s="80">
        <f t="shared" si="2"/>
        <v>3002</v>
      </c>
    </row>
    <row r="33" spans="1:11">
      <c r="A33" s="4" t="s">
        <v>36</v>
      </c>
      <c r="B33" s="5" t="s">
        <v>37</v>
      </c>
      <c r="C33" s="64">
        <v>3542</v>
      </c>
      <c r="D33" s="78">
        <v>0</v>
      </c>
      <c r="E33" s="78">
        <f t="shared" si="0"/>
        <v>3542</v>
      </c>
      <c r="F33" s="6">
        <v>550</v>
      </c>
      <c r="G33" s="78">
        <v>0</v>
      </c>
      <c r="H33" s="78">
        <f t="shared" si="1"/>
        <v>550</v>
      </c>
      <c r="I33" s="6">
        <v>550</v>
      </c>
      <c r="J33" s="78">
        <v>0</v>
      </c>
      <c r="K33" s="78">
        <f t="shared" si="2"/>
        <v>550</v>
      </c>
    </row>
    <row r="34" spans="1:11">
      <c r="A34" s="4" t="s">
        <v>38</v>
      </c>
      <c r="B34" s="5" t="s">
        <v>39</v>
      </c>
      <c r="C34" s="64">
        <v>400</v>
      </c>
      <c r="D34" s="78">
        <v>0</v>
      </c>
      <c r="E34" s="78">
        <f t="shared" ref="E34:E70" si="3">SUM(C34:D34)</f>
        <v>400</v>
      </c>
      <c r="F34" s="6">
        <v>400</v>
      </c>
      <c r="G34" s="78">
        <v>0</v>
      </c>
      <c r="H34" s="78">
        <f>SUM(F34:G34)</f>
        <v>400</v>
      </c>
      <c r="I34" s="6">
        <v>400</v>
      </c>
      <c r="J34" s="78">
        <v>0</v>
      </c>
      <c r="K34" s="78">
        <f>SUM(I34:J34)</f>
        <v>400</v>
      </c>
    </row>
    <row r="35" spans="1:11">
      <c r="A35" s="10" t="s">
        <v>40</v>
      </c>
      <c r="B35" s="5" t="s">
        <v>41</v>
      </c>
      <c r="C35" s="64">
        <v>3300</v>
      </c>
      <c r="D35" s="78">
        <v>0</v>
      </c>
      <c r="E35" s="78">
        <f t="shared" si="3"/>
        <v>3300</v>
      </c>
      <c r="F35" s="6">
        <v>3300</v>
      </c>
      <c r="G35" s="78">
        <v>0</v>
      </c>
      <c r="H35" s="78">
        <f>SUM(F35:G35)</f>
        <v>3300</v>
      </c>
      <c r="I35" s="6">
        <v>3300</v>
      </c>
      <c r="J35" s="78">
        <v>0</v>
      </c>
      <c r="K35" s="78">
        <f>SUM(I35:J35)</f>
        <v>3300</v>
      </c>
    </row>
    <row r="36" spans="1:11" s="63" customFormat="1">
      <c r="A36" s="98" t="s">
        <v>319</v>
      </c>
      <c r="B36" s="5" t="s">
        <v>320</v>
      </c>
      <c r="C36" s="78">
        <v>20</v>
      </c>
      <c r="D36" s="78">
        <v>0</v>
      </c>
      <c r="E36" s="78">
        <f t="shared" si="3"/>
        <v>20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1:11">
      <c r="A37" s="10" t="s">
        <v>42</v>
      </c>
      <c r="B37" s="5" t="s">
        <v>43</v>
      </c>
      <c r="C37" s="64">
        <v>380</v>
      </c>
      <c r="D37" s="78">
        <v>0</v>
      </c>
      <c r="E37" s="78">
        <f t="shared" si="3"/>
        <v>380</v>
      </c>
      <c r="F37" s="6">
        <v>380</v>
      </c>
      <c r="G37" s="78">
        <v>0</v>
      </c>
      <c r="H37" s="78">
        <f t="shared" ref="H37:H66" si="4">SUM(F37:G37)</f>
        <v>380</v>
      </c>
      <c r="I37" s="6">
        <v>380</v>
      </c>
      <c r="J37" s="78">
        <v>0</v>
      </c>
      <c r="K37" s="78">
        <f t="shared" ref="K37:K66" si="5">SUM(I37:J37)</f>
        <v>380</v>
      </c>
    </row>
    <row r="38" spans="1:11">
      <c r="A38" s="7" t="s">
        <v>44</v>
      </c>
      <c r="B38" s="8" t="s">
        <v>8</v>
      </c>
      <c r="C38" s="11">
        <v>7642</v>
      </c>
      <c r="D38" s="80">
        <f>SUM(D33:D37)</f>
        <v>0</v>
      </c>
      <c r="E38" s="80">
        <f t="shared" si="3"/>
        <v>7642</v>
      </c>
      <c r="F38" s="11">
        <v>4630</v>
      </c>
      <c r="G38" s="80">
        <f>SUM(G33:G37)</f>
        <v>0</v>
      </c>
      <c r="H38" s="80">
        <f t="shared" si="4"/>
        <v>4630</v>
      </c>
      <c r="I38" s="11">
        <v>4630</v>
      </c>
      <c r="J38" s="80">
        <f>SUM(J33:J37)</f>
        <v>0</v>
      </c>
      <c r="K38" s="80">
        <f t="shared" si="5"/>
        <v>4630</v>
      </c>
    </row>
    <row r="39" spans="1:11">
      <c r="A39" s="4" t="s">
        <v>45</v>
      </c>
      <c r="B39" s="5" t="s">
        <v>46</v>
      </c>
      <c r="C39" s="64">
        <v>500</v>
      </c>
      <c r="D39" s="78">
        <v>0</v>
      </c>
      <c r="E39" s="78">
        <f t="shared" si="3"/>
        <v>500</v>
      </c>
      <c r="F39" s="6">
        <v>500</v>
      </c>
      <c r="G39" s="78">
        <v>0</v>
      </c>
      <c r="H39" s="78">
        <f t="shared" si="4"/>
        <v>500</v>
      </c>
      <c r="I39" s="6">
        <v>500</v>
      </c>
      <c r="J39" s="78">
        <v>0</v>
      </c>
      <c r="K39" s="78">
        <f t="shared" si="5"/>
        <v>500</v>
      </c>
    </row>
    <row r="40" spans="1:11">
      <c r="A40" s="4" t="s">
        <v>47</v>
      </c>
      <c r="B40" s="5" t="s">
        <v>48</v>
      </c>
      <c r="C40" s="64">
        <v>400</v>
      </c>
      <c r="D40" s="78">
        <v>0</v>
      </c>
      <c r="E40" s="78">
        <f t="shared" si="3"/>
        <v>400</v>
      </c>
      <c r="F40" s="6">
        <v>400</v>
      </c>
      <c r="G40" s="78">
        <v>0</v>
      </c>
      <c r="H40" s="78">
        <f t="shared" si="4"/>
        <v>400</v>
      </c>
      <c r="I40" s="6">
        <v>400</v>
      </c>
      <c r="J40" s="78">
        <v>0</v>
      </c>
      <c r="K40" s="78">
        <f t="shared" si="5"/>
        <v>400</v>
      </c>
    </row>
    <row r="41" spans="1:11">
      <c r="A41" s="4" t="s">
        <v>49</v>
      </c>
      <c r="B41" s="5" t="s">
        <v>50</v>
      </c>
      <c r="C41" s="64">
        <v>16500</v>
      </c>
      <c r="D41" s="81">
        <v>0</v>
      </c>
      <c r="E41" s="78">
        <f t="shared" si="3"/>
        <v>16500</v>
      </c>
      <c r="F41" s="6">
        <v>12500</v>
      </c>
      <c r="G41" s="78">
        <v>0</v>
      </c>
      <c r="H41" s="78">
        <f t="shared" si="4"/>
        <v>12500</v>
      </c>
      <c r="I41" s="6">
        <v>12500</v>
      </c>
      <c r="J41" s="78">
        <v>0</v>
      </c>
      <c r="K41" s="78">
        <f t="shared" si="5"/>
        <v>12500</v>
      </c>
    </row>
    <row r="42" spans="1:11">
      <c r="A42" s="4" t="s">
        <v>51</v>
      </c>
      <c r="B42" s="5" t="s">
        <v>52</v>
      </c>
      <c r="C42" s="64">
        <v>1550</v>
      </c>
      <c r="D42" s="81">
        <v>0</v>
      </c>
      <c r="E42" s="78">
        <f t="shared" si="3"/>
        <v>1550</v>
      </c>
      <c r="F42" s="6">
        <v>1550</v>
      </c>
      <c r="G42" s="78">
        <v>0</v>
      </c>
      <c r="H42" s="78">
        <f t="shared" si="4"/>
        <v>1550</v>
      </c>
      <c r="I42" s="6">
        <v>1550</v>
      </c>
      <c r="J42" s="78">
        <v>0</v>
      </c>
      <c r="K42" s="78">
        <f t="shared" si="5"/>
        <v>1550</v>
      </c>
    </row>
    <row r="43" spans="1:11">
      <c r="A43" s="4" t="s">
        <v>53</v>
      </c>
      <c r="B43" s="5" t="s">
        <v>54</v>
      </c>
      <c r="C43" s="64">
        <v>2000</v>
      </c>
      <c r="D43" s="81">
        <v>0</v>
      </c>
      <c r="E43" s="78">
        <f t="shared" si="3"/>
        <v>2000</v>
      </c>
      <c r="F43" s="6">
        <v>2900</v>
      </c>
      <c r="G43" s="78">
        <v>0</v>
      </c>
      <c r="H43" s="78">
        <f t="shared" si="4"/>
        <v>2900</v>
      </c>
      <c r="I43" s="6">
        <v>2900</v>
      </c>
      <c r="J43" s="78">
        <v>0</v>
      </c>
      <c r="K43" s="78">
        <f t="shared" si="5"/>
        <v>2900</v>
      </c>
    </row>
    <row r="44" spans="1:11">
      <c r="A44" s="4" t="s">
        <v>55</v>
      </c>
      <c r="B44" s="5" t="s">
        <v>56</v>
      </c>
      <c r="C44" s="64">
        <v>50</v>
      </c>
      <c r="D44" s="81">
        <v>0</v>
      </c>
      <c r="E44" s="78">
        <f t="shared" si="3"/>
        <v>50</v>
      </c>
      <c r="F44" s="6">
        <v>50</v>
      </c>
      <c r="G44" s="78">
        <v>0</v>
      </c>
      <c r="H44" s="78">
        <f t="shared" si="4"/>
        <v>50</v>
      </c>
      <c r="I44" s="6">
        <v>50</v>
      </c>
      <c r="J44" s="78">
        <v>0</v>
      </c>
      <c r="K44" s="78">
        <f t="shared" si="5"/>
        <v>50</v>
      </c>
    </row>
    <row r="45" spans="1:11">
      <c r="A45" s="4" t="s">
        <v>57</v>
      </c>
      <c r="B45" s="5" t="s">
        <v>58</v>
      </c>
      <c r="C45" s="64">
        <v>16500</v>
      </c>
      <c r="D45" s="81">
        <v>0</v>
      </c>
      <c r="E45" s="78">
        <f t="shared" si="3"/>
        <v>16500</v>
      </c>
      <c r="F45" s="6">
        <v>17500</v>
      </c>
      <c r="G45" s="78">
        <v>0</v>
      </c>
      <c r="H45" s="78">
        <f t="shared" si="4"/>
        <v>17500</v>
      </c>
      <c r="I45" s="6">
        <v>17500</v>
      </c>
      <c r="J45" s="78">
        <v>0</v>
      </c>
      <c r="K45" s="78">
        <f t="shared" si="5"/>
        <v>17500</v>
      </c>
    </row>
    <row r="46" spans="1:11">
      <c r="A46" s="4" t="s">
        <v>59</v>
      </c>
      <c r="B46" s="5" t="s">
        <v>60</v>
      </c>
      <c r="C46" s="64">
        <v>7000</v>
      </c>
      <c r="D46" s="81">
        <v>0</v>
      </c>
      <c r="E46" s="78">
        <f t="shared" si="3"/>
        <v>7000</v>
      </c>
      <c r="F46" s="6">
        <v>10500</v>
      </c>
      <c r="G46" s="78">
        <v>0</v>
      </c>
      <c r="H46" s="78">
        <f t="shared" si="4"/>
        <v>10500</v>
      </c>
      <c r="I46" s="6">
        <v>10500</v>
      </c>
      <c r="J46" s="78">
        <v>0</v>
      </c>
      <c r="K46" s="78">
        <f t="shared" si="5"/>
        <v>10500</v>
      </c>
    </row>
    <row r="47" spans="1:11">
      <c r="A47" s="13" t="s">
        <v>61</v>
      </c>
      <c r="B47" s="8" t="s">
        <v>14</v>
      </c>
      <c r="C47" s="11">
        <v>44500</v>
      </c>
      <c r="D47" s="80">
        <f>SUM(D39:D46)</f>
        <v>0</v>
      </c>
      <c r="E47" s="80">
        <f t="shared" si="3"/>
        <v>44500</v>
      </c>
      <c r="F47" s="11">
        <v>45900</v>
      </c>
      <c r="G47" s="80">
        <f>SUM(G39:G46)</f>
        <v>0</v>
      </c>
      <c r="H47" s="80">
        <f t="shared" si="4"/>
        <v>45900</v>
      </c>
      <c r="I47" s="11">
        <v>45900</v>
      </c>
      <c r="J47" s="80">
        <f>SUM(J39:J46)</f>
        <v>0</v>
      </c>
      <c r="K47" s="80">
        <f t="shared" si="5"/>
        <v>45900</v>
      </c>
    </row>
    <row r="48" spans="1:11">
      <c r="A48" s="15" t="s">
        <v>62</v>
      </c>
      <c r="B48" s="16" t="s">
        <v>63</v>
      </c>
      <c r="C48" s="64">
        <v>34446</v>
      </c>
      <c r="D48" s="81">
        <v>0</v>
      </c>
      <c r="E48" s="78">
        <f t="shared" si="3"/>
        <v>34446</v>
      </c>
      <c r="F48" s="6">
        <v>35000</v>
      </c>
      <c r="G48" s="78">
        <v>0</v>
      </c>
      <c r="H48" s="78">
        <f t="shared" si="4"/>
        <v>35000</v>
      </c>
      <c r="I48" s="6">
        <v>36000</v>
      </c>
      <c r="J48" s="78">
        <v>0</v>
      </c>
      <c r="K48" s="78">
        <f t="shared" si="5"/>
        <v>36000</v>
      </c>
    </row>
    <row r="49" spans="1:11">
      <c r="A49" s="15" t="s">
        <v>64</v>
      </c>
      <c r="B49" s="16" t="s">
        <v>65</v>
      </c>
      <c r="C49" s="64">
        <v>3300</v>
      </c>
      <c r="D49" s="81">
        <v>0</v>
      </c>
      <c r="E49" s="78">
        <f t="shared" si="3"/>
        <v>3300</v>
      </c>
      <c r="F49" s="6">
        <v>8000</v>
      </c>
      <c r="G49" s="78">
        <v>0</v>
      </c>
      <c r="H49" s="78">
        <f t="shared" si="4"/>
        <v>8000</v>
      </c>
      <c r="I49" s="6">
        <v>8000</v>
      </c>
      <c r="J49" s="78">
        <v>0</v>
      </c>
      <c r="K49" s="78">
        <f t="shared" si="5"/>
        <v>8000</v>
      </c>
    </row>
    <row r="50" spans="1:11">
      <c r="A50" s="7" t="s">
        <v>66</v>
      </c>
      <c r="B50" s="8" t="s">
        <v>14</v>
      </c>
      <c r="C50" s="11">
        <v>37746</v>
      </c>
      <c r="D50" s="80">
        <f>SUM(D48:D49)</f>
        <v>0</v>
      </c>
      <c r="E50" s="80">
        <f t="shared" si="3"/>
        <v>37746</v>
      </c>
      <c r="F50" s="11">
        <v>43000</v>
      </c>
      <c r="G50" s="80">
        <f>SUM(G48:G49)</f>
        <v>0</v>
      </c>
      <c r="H50" s="80">
        <f t="shared" si="4"/>
        <v>43000</v>
      </c>
      <c r="I50" s="11">
        <v>44000</v>
      </c>
      <c r="J50" s="80">
        <f>SUM(J48:J49)</f>
        <v>0</v>
      </c>
      <c r="K50" s="80">
        <f t="shared" si="5"/>
        <v>44000</v>
      </c>
    </row>
    <row r="51" spans="1:11">
      <c r="A51" s="10" t="s">
        <v>67</v>
      </c>
      <c r="B51" s="5" t="s">
        <v>68</v>
      </c>
      <c r="C51" s="64">
        <v>300</v>
      </c>
      <c r="D51" s="78">
        <v>0</v>
      </c>
      <c r="E51" s="78">
        <f t="shared" si="3"/>
        <v>300</v>
      </c>
      <c r="F51" s="6">
        <v>300</v>
      </c>
      <c r="G51" s="78">
        <v>0</v>
      </c>
      <c r="H51" s="78">
        <f t="shared" si="4"/>
        <v>300</v>
      </c>
      <c r="I51" s="6">
        <v>300</v>
      </c>
      <c r="J51" s="78">
        <v>0</v>
      </c>
      <c r="K51" s="78">
        <f t="shared" si="5"/>
        <v>300</v>
      </c>
    </row>
    <row r="52" spans="1:11">
      <c r="A52" s="10" t="s">
        <v>69</v>
      </c>
      <c r="B52" s="5" t="s">
        <v>70</v>
      </c>
      <c r="C52" s="68">
        <v>500</v>
      </c>
      <c r="D52" s="81">
        <v>0</v>
      </c>
      <c r="E52" s="81">
        <f t="shared" si="3"/>
        <v>500</v>
      </c>
      <c r="F52" s="6">
        <v>500</v>
      </c>
      <c r="G52" s="78">
        <v>0</v>
      </c>
      <c r="H52" s="78">
        <f t="shared" si="4"/>
        <v>500</v>
      </c>
      <c r="I52" s="6">
        <v>500</v>
      </c>
      <c r="J52" s="78">
        <v>0</v>
      </c>
      <c r="K52" s="78">
        <f t="shared" si="5"/>
        <v>500</v>
      </c>
    </row>
    <row r="53" spans="1:11">
      <c r="A53" s="18" t="s">
        <v>71</v>
      </c>
      <c r="B53" s="16" t="s">
        <v>72</v>
      </c>
      <c r="C53" s="68">
        <v>21735</v>
      </c>
      <c r="D53" s="81">
        <v>0</v>
      </c>
      <c r="E53" s="81">
        <f t="shared" si="3"/>
        <v>21735</v>
      </c>
      <c r="F53" s="6">
        <v>18000</v>
      </c>
      <c r="G53" s="78">
        <v>0</v>
      </c>
      <c r="H53" s="78">
        <f t="shared" si="4"/>
        <v>18000</v>
      </c>
      <c r="I53" s="6">
        <v>18000</v>
      </c>
      <c r="J53" s="78">
        <v>0</v>
      </c>
      <c r="K53" s="78">
        <f t="shared" si="5"/>
        <v>18000</v>
      </c>
    </row>
    <row r="54" spans="1:11">
      <c r="A54" s="7" t="s">
        <v>73</v>
      </c>
      <c r="B54" s="8" t="s">
        <v>14</v>
      </c>
      <c r="C54" s="11">
        <v>22535</v>
      </c>
      <c r="D54" s="80">
        <f>SUM(D51:D53)</f>
        <v>0</v>
      </c>
      <c r="E54" s="80">
        <f t="shared" si="3"/>
        <v>22535</v>
      </c>
      <c r="F54" s="11">
        <v>18800</v>
      </c>
      <c r="G54" s="80">
        <f>SUM(G50:G53)</f>
        <v>0</v>
      </c>
      <c r="H54" s="80">
        <f t="shared" si="4"/>
        <v>18800</v>
      </c>
      <c r="I54" s="11">
        <v>18800</v>
      </c>
      <c r="J54" s="80">
        <f>SUM(J50:J53)</f>
        <v>0</v>
      </c>
      <c r="K54" s="80">
        <f t="shared" si="5"/>
        <v>18800</v>
      </c>
    </row>
    <row r="55" spans="1:11">
      <c r="A55" s="10" t="s">
        <v>74</v>
      </c>
      <c r="B55" s="99" t="s">
        <v>75</v>
      </c>
      <c r="C55" s="17">
        <v>0</v>
      </c>
      <c r="D55" s="82">
        <v>0</v>
      </c>
      <c r="E55" s="82">
        <f t="shared" si="3"/>
        <v>0</v>
      </c>
      <c r="F55" s="17">
        <v>0</v>
      </c>
      <c r="G55" s="82">
        <v>0</v>
      </c>
      <c r="H55" s="82">
        <f t="shared" si="4"/>
        <v>0</v>
      </c>
      <c r="I55" s="17">
        <v>0</v>
      </c>
      <c r="J55" s="82">
        <v>0</v>
      </c>
      <c r="K55" s="82">
        <f t="shared" si="5"/>
        <v>0</v>
      </c>
    </row>
    <row r="56" spans="1:11">
      <c r="A56" s="4" t="s">
        <v>76</v>
      </c>
      <c r="B56" s="5" t="s">
        <v>77</v>
      </c>
      <c r="C56" s="68">
        <v>230000</v>
      </c>
      <c r="D56" s="81">
        <v>0</v>
      </c>
      <c r="E56" s="81">
        <f t="shared" si="3"/>
        <v>230000</v>
      </c>
      <c r="F56" s="68">
        <v>285000</v>
      </c>
      <c r="G56" s="78">
        <v>0</v>
      </c>
      <c r="H56" s="78">
        <f t="shared" si="4"/>
        <v>285000</v>
      </c>
      <c r="I56" s="6">
        <v>285000</v>
      </c>
      <c r="J56" s="78">
        <v>0</v>
      </c>
      <c r="K56" s="78">
        <f t="shared" si="5"/>
        <v>285000</v>
      </c>
    </row>
    <row r="57" spans="1:11">
      <c r="A57" s="4" t="s">
        <v>78</v>
      </c>
      <c r="B57" s="5" t="s">
        <v>79</v>
      </c>
      <c r="C57" s="64">
        <v>0</v>
      </c>
      <c r="D57" s="78">
        <v>0</v>
      </c>
      <c r="E57" s="78">
        <f t="shared" si="3"/>
        <v>0</v>
      </c>
      <c r="F57" s="6">
        <v>0</v>
      </c>
      <c r="G57" s="78">
        <v>0</v>
      </c>
      <c r="H57" s="78">
        <f t="shared" si="4"/>
        <v>0</v>
      </c>
      <c r="I57" s="6">
        <v>0</v>
      </c>
      <c r="J57" s="78">
        <v>0</v>
      </c>
      <c r="K57" s="78">
        <f t="shared" si="5"/>
        <v>0</v>
      </c>
    </row>
    <row r="58" spans="1:11">
      <c r="A58" s="4" t="s">
        <v>80</v>
      </c>
      <c r="B58" s="5" t="s">
        <v>81</v>
      </c>
      <c r="C58" s="68">
        <v>0</v>
      </c>
      <c r="D58" s="81">
        <v>0</v>
      </c>
      <c r="E58" s="81">
        <f t="shared" si="3"/>
        <v>0</v>
      </c>
      <c r="F58" s="6">
        <v>0</v>
      </c>
      <c r="G58" s="78">
        <v>0</v>
      </c>
      <c r="H58" s="78">
        <f t="shared" si="4"/>
        <v>0</v>
      </c>
      <c r="I58" s="6">
        <v>0</v>
      </c>
      <c r="J58" s="78">
        <v>0</v>
      </c>
      <c r="K58" s="78">
        <f t="shared" si="5"/>
        <v>0</v>
      </c>
    </row>
    <row r="59" spans="1:11">
      <c r="A59" s="4" t="s">
        <v>82</v>
      </c>
      <c r="B59" s="5" t="s">
        <v>83</v>
      </c>
      <c r="C59" s="68">
        <v>35000</v>
      </c>
      <c r="D59" s="81">
        <v>0</v>
      </c>
      <c r="E59" s="81">
        <f t="shared" si="3"/>
        <v>35000</v>
      </c>
      <c r="F59" s="6">
        <v>60000</v>
      </c>
      <c r="G59" s="78">
        <v>0</v>
      </c>
      <c r="H59" s="78">
        <f t="shared" si="4"/>
        <v>60000</v>
      </c>
      <c r="I59" s="6">
        <v>60000</v>
      </c>
      <c r="J59" s="78">
        <v>0</v>
      </c>
      <c r="K59" s="78">
        <f t="shared" si="5"/>
        <v>60000</v>
      </c>
    </row>
    <row r="60" spans="1:11">
      <c r="A60" s="7" t="s">
        <v>84</v>
      </c>
      <c r="B60" s="8" t="s">
        <v>8</v>
      </c>
      <c r="C60" s="11">
        <v>265000</v>
      </c>
      <c r="D60" s="80">
        <f>SUM(D55:D59)</f>
        <v>0</v>
      </c>
      <c r="E60" s="80">
        <f t="shared" si="3"/>
        <v>265000</v>
      </c>
      <c r="F60" s="11">
        <v>345000</v>
      </c>
      <c r="G60" s="80">
        <f>SUM(G52:G59)</f>
        <v>0</v>
      </c>
      <c r="H60" s="80">
        <f t="shared" si="4"/>
        <v>345000</v>
      </c>
      <c r="I60" s="11">
        <v>345000</v>
      </c>
      <c r="J60" s="80">
        <f>SUM(J52:J59)</f>
        <v>0</v>
      </c>
      <c r="K60" s="80">
        <f t="shared" si="5"/>
        <v>345000</v>
      </c>
    </row>
    <row r="61" spans="1:11">
      <c r="A61" s="10" t="s">
        <v>85</v>
      </c>
      <c r="B61" s="5" t="s">
        <v>86</v>
      </c>
      <c r="C61" s="64">
        <v>100000</v>
      </c>
      <c r="D61" s="78">
        <v>30000</v>
      </c>
      <c r="E61" s="78">
        <f t="shared" si="3"/>
        <v>130000</v>
      </c>
      <c r="F61" s="6">
        <v>0</v>
      </c>
      <c r="G61" s="78">
        <v>0</v>
      </c>
      <c r="H61" s="78">
        <f t="shared" si="4"/>
        <v>0</v>
      </c>
      <c r="I61" s="6">
        <v>0</v>
      </c>
      <c r="J61" s="78">
        <v>0</v>
      </c>
      <c r="K61" s="78">
        <f t="shared" si="5"/>
        <v>0</v>
      </c>
    </row>
    <row r="62" spans="1:11">
      <c r="A62" s="7" t="s">
        <v>87</v>
      </c>
      <c r="B62" s="8" t="s">
        <v>14</v>
      </c>
      <c r="C62" s="11">
        <v>100000</v>
      </c>
      <c r="D62" s="80">
        <f>SUM(D61:D61)</f>
        <v>30000</v>
      </c>
      <c r="E62" s="80">
        <f t="shared" si="3"/>
        <v>130000</v>
      </c>
      <c r="F62" s="11">
        <v>0</v>
      </c>
      <c r="G62" s="80">
        <f>SUM(G54:G61)</f>
        <v>0</v>
      </c>
      <c r="H62" s="80">
        <f t="shared" si="4"/>
        <v>0</v>
      </c>
      <c r="I62" s="11">
        <v>0</v>
      </c>
      <c r="J62" s="80">
        <f>SUM(J54:J61)</f>
        <v>0</v>
      </c>
      <c r="K62" s="80">
        <f t="shared" si="5"/>
        <v>0</v>
      </c>
    </row>
    <row r="63" spans="1:11">
      <c r="A63" s="10" t="s">
        <v>88</v>
      </c>
      <c r="B63" s="5" t="s">
        <v>89</v>
      </c>
      <c r="C63" s="64">
        <v>170400</v>
      </c>
      <c r="D63" s="78">
        <v>0</v>
      </c>
      <c r="E63" s="78">
        <f t="shared" si="3"/>
        <v>170400</v>
      </c>
      <c r="F63" s="6">
        <v>170400</v>
      </c>
      <c r="G63" s="78">
        <v>0</v>
      </c>
      <c r="H63" s="78">
        <f t="shared" si="4"/>
        <v>170400</v>
      </c>
      <c r="I63" s="6">
        <v>170400</v>
      </c>
      <c r="J63" s="78">
        <v>0</v>
      </c>
      <c r="K63" s="78">
        <f t="shared" si="5"/>
        <v>170400</v>
      </c>
    </row>
    <row r="64" spans="1:11">
      <c r="A64" s="10" t="s">
        <v>90</v>
      </c>
      <c r="B64" s="5" t="s">
        <v>91</v>
      </c>
      <c r="C64" s="64">
        <v>104991</v>
      </c>
      <c r="D64" s="81">
        <v>59160</v>
      </c>
      <c r="E64" s="81">
        <f t="shared" si="3"/>
        <v>164151</v>
      </c>
      <c r="F64" s="68">
        <v>113282</v>
      </c>
      <c r="G64" s="81">
        <v>0</v>
      </c>
      <c r="H64" s="81">
        <f t="shared" si="4"/>
        <v>113282</v>
      </c>
      <c r="I64" s="6">
        <v>113282</v>
      </c>
      <c r="J64" s="78">
        <v>0</v>
      </c>
      <c r="K64" s="78">
        <f t="shared" si="5"/>
        <v>113282</v>
      </c>
    </row>
    <row r="65" spans="1:11">
      <c r="A65" s="10" t="s">
        <v>90</v>
      </c>
      <c r="B65" s="5" t="s">
        <v>92</v>
      </c>
      <c r="C65" s="64">
        <v>6803100</v>
      </c>
      <c r="D65" s="81">
        <v>269648</v>
      </c>
      <c r="E65" s="81">
        <f t="shared" si="3"/>
        <v>7072748</v>
      </c>
      <c r="F65" s="68">
        <v>6657311</v>
      </c>
      <c r="G65" s="81">
        <v>0</v>
      </c>
      <c r="H65" s="81">
        <f t="shared" si="4"/>
        <v>6657311</v>
      </c>
      <c r="I65" s="6">
        <v>6657311</v>
      </c>
      <c r="J65" s="78">
        <v>0</v>
      </c>
      <c r="K65" s="78">
        <f t="shared" si="5"/>
        <v>6657311</v>
      </c>
    </row>
    <row r="66" spans="1:11">
      <c r="A66" s="10" t="s">
        <v>90</v>
      </c>
      <c r="B66" s="5" t="s">
        <v>93</v>
      </c>
      <c r="C66" s="68">
        <v>326080</v>
      </c>
      <c r="D66" s="81">
        <v>0</v>
      </c>
      <c r="E66" s="81">
        <f t="shared" si="3"/>
        <v>326080</v>
      </c>
      <c r="F66" s="68">
        <v>326080</v>
      </c>
      <c r="G66" s="81">
        <v>0</v>
      </c>
      <c r="H66" s="81">
        <f t="shared" si="4"/>
        <v>326080</v>
      </c>
      <c r="I66" s="52">
        <v>326080</v>
      </c>
      <c r="J66" s="81">
        <v>0</v>
      </c>
      <c r="K66" s="81">
        <f t="shared" si="5"/>
        <v>326080</v>
      </c>
    </row>
    <row r="67" spans="1:11" s="63" customFormat="1">
      <c r="A67" s="10" t="s">
        <v>90</v>
      </c>
      <c r="B67" s="5" t="s">
        <v>323</v>
      </c>
      <c r="C67" s="81">
        <v>35011</v>
      </c>
      <c r="D67" s="81">
        <v>0</v>
      </c>
      <c r="E67" s="81">
        <f t="shared" si="3"/>
        <v>35011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</row>
    <row r="68" spans="1:11">
      <c r="A68" s="10" t="s">
        <v>88</v>
      </c>
      <c r="B68" s="5" t="s">
        <v>94</v>
      </c>
      <c r="C68" s="68">
        <v>92000</v>
      </c>
      <c r="D68" s="81">
        <v>0</v>
      </c>
      <c r="E68" s="81">
        <f t="shared" si="3"/>
        <v>92000</v>
      </c>
      <c r="F68" s="68">
        <v>80000</v>
      </c>
      <c r="G68" s="81">
        <v>0</v>
      </c>
      <c r="H68" s="81">
        <f>SUM(F68:G68)</f>
        <v>80000</v>
      </c>
      <c r="I68" s="52">
        <v>80000</v>
      </c>
      <c r="J68" s="81">
        <v>0</v>
      </c>
      <c r="K68" s="81">
        <f>SUM(I68:J68)</f>
        <v>80000</v>
      </c>
    </row>
    <row r="69" spans="1:11">
      <c r="A69" s="10" t="s">
        <v>88</v>
      </c>
      <c r="B69" s="5" t="s">
        <v>95</v>
      </c>
      <c r="C69" s="68">
        <v>33400</v>
      </c>
      <c r="D69" s="81">
        <v>0</v>
      </c>
      <c r="E69" s="81">
        <f t="shared" si="3"/>
        <v>33400</v>
      </c>
      <c r="F69" s="68">
        <v>0</v>
      </c>
      <c r="G69" s="81">
        <v>0</v>
      </c>
      <c r="H69" s="81">
        <f>SUM(F69:G69)</f>
        <v>0</v>
      </c>
      <c r="I69" s="6">
        <v>0</v>
      </c>
      <c r="J69" s="81">
        <v>0</v>
      </c>
      <c r="K69" s="81">
        <f>SUM(I69:J69)</f>
        <v>0</v>
      </c>
    </row>
    <row r="70" spans="1:11">
      <c r="A70" s="10" t="s">
        <v>88</v>
      </c>
      <c r="B70" s="5" t="s">
        <v>322</v>
      </c>
      <c r="C70" s="68">
        <v>7270</v>
      </c>
      <c r="D70" s="81">
        <v>0</v>
      </c>
      <c r="E70" s="81">
        <f t="shared" si="3"/>
        <v>7270</v>
      </c>
      <c r="F70" s="68">
        <v>0</v>
      </c>
      <c r="G70" s="81">
        <v>0</v>
      </c>
      <c r="H70" s="81">
        <f>SUM(F70:G70)</f>
        <v>0</v>
      </c>
      <c r="I70" s="6">
        <v>0</v>
      </c>
      <c r="J70" s="64">
        <v>0</v>
      </c>
      <c r="K70" s="64">
        <v>0</v>
      </c>
    </row>
    <row r="71" spans="1:11">
      <c r="A71" s="10" t="s">
        <v>88</v>
      </c>
      <c r="B71" s="5" t="s">
        <v>316</v>
      </c>
      <c r="C71" s="68">
        <v>0</v>
      </c>
      <c r="D71" s="81">
        <v>0</v>
      </c>
      <c r="E71" s="81">
        <f t="shared" ref="E71:E77" si="6">SUM(C71:D71)</f>
        <v>0</v>
      </c>
      <c r="F71" s="68">
        <v>0</v>
      </c>
      <c r="G71" s="81">
        <v>0</v>
      </c>
      <c r="H71" s="81">
        <f t="shared" ref="H71:H77" si="7">SUM(F71:G71)</f>
        <v>0</v>
      </c>
      <c r="I71" s="64">
        <v>0</v>
      </c>
      <c r="J71" s="64">
        <v>0</v>
      </c>
      <c r="K71" s="64">
        <v>0</v>
      </c>
    </row>
    <row r="72" spans="1:11" s="63" customFormat="1">
      <c r="A72" s="10" t="s">
        <v>88</v>
      </c>
      <c r="B72" s="5" t="s">
        <v>317</v>
      </c>
      <c r="C72" s="68">
        <v>144500</v>
      </c>
      <c r="D72" s="81">
        <v>0</v>
      </c>
      <c r="E72" s="81">
        <f t="shared" si="6"/>
        <v>144500</v>
      </c>
      <c r="F72" s="68">
        <v>0</v>
      </c>
      <c r="G72" s="81">
        <v>0</v>
      </c>
      <c r="H72" s="81">
        <f t="shared" si="7"/>
        <v>0</v>
      </c>
      <c r="I72" s="64">
        <v>0</v>
      </c>
      <c r="J72" s="64">
        <v>0</v>
      </c>
      <c r="K72" s="64">
        <v>0</v>
      </c>
    </row>
    <row r="73" spans="1:11" s="63" customFormat="1">
      <c r="A73" s="10" t="s">
        <v>88</v>
      </c>
      <c r="B73" s="5" t="s">
        <v>318</v>
      </c>
      <c r="C73" s="68">
        <v>0</v>
      </c>
      <c r="D73" s="81">
        <v>0</v>
      </c>
      <c r="E73" s="81">
        <f t="shared" si="6"/>
        <v>0</v>
      </c>
      <c r="F73" s="81">
        <v>0</v>
      </c>
      <c r="G73" s="81">
        <v>0</v>
      </c>
      <c r="H73" s="81">
        <f t="shared" si="7"/>
        <v>0</v>
      </c>
      <c r="I73" s="64">
        <v>0</v>
      </c>
      <c r="J73" s="64">
        <v>0</v>
      </c>
      <c r="K73" s="64">
        <v>0</v>
      </c>
    </row>
    <row r="74" spans="1:11" s="63" customFormat="1">
      <c r="A74" s="128" t="s">
        <v>88</v>
      </c>
      <c r="B74" s="129" t="s">
        <v>356</v>
      </c>
      <c r="C74" s="123">
        <v>7360</v>
      </c>
      <c r="D74" s="123">
        <v>0</v>
      </c>
      <c r="E74" s="123">
        <f t="shared" si="6"/>
        <v>7360</v>
      </c>
      <c r="F74" s="123">
        <v>8409</v>
      </c>
      <c r="G74" s="123">
        <v>0</v>
      </c>
      <c r="H74" s="123">
        <f t="shared" si="7"/>
        <v>8409</v>
      </c>
      <c r="I74" s="122">
        <v>0</v>
      </c>
      <c r="J74" s="122">
        <v>0</v>
      </c>
      <c r="K74" s="122">
        <v>0</v>
      </c>
    </row>
    <row r="75" spans="1:11" s="63" customFormat="1">
      <c r="A75" s="128" t="s">
        <v>88</v>
      </c>
      <c r="B75" s="129" t="s">
        <v>357</v>
      </c>
      <c r="C75" s="123">
        <v>6322</v>
      </c>
      <c r="D75" s="123">
        <v>0</v>
      </c>
      <c r="E75" s="123">
        <f t="shared" si="6"/>
        <v>6322</v>
      </c>
      <c r="F75" s="123">
        <v>162</v>
      </c>
      <c r="G75" s="123">
        <v>0</v>
      </c>
      <c r="H75" s="123">
        <f t="shared" si="7"/>
        <v>162</v>
      </c>
      <c r="I75" s="122">
        <v>0</v>
      </c>
      <c r="J75" s="122">
        <v>0</v>
      </c>
      <c r="K75" s="122">
        <v>0</v>
      </c>
    </row>
    <row r="76" spans="1:11" s="63" customFormat="1">
      <c r="A76" s="10" t="s">
        <v>88</v>
      </c>
      <c r="B76" s="5" t="s">
        <v>335</v>
      </c>
      <c r="C76" s="81">
        <v>0</v>
      </c>
      <c r="D76" s="81">
        <v>0</v>
      </c>
      <c r="E76" s="81">
        <f t="shared" si="6"/>
        <v>0</v>
      </c>
      <c r="F76" s="81">
        <v>0</v>
      </c>
      <c r="G76" s="81">
        <v>0</v>
      </c>
      <c r="H76" s="81">
        <f t="shared" si="7"/>
        <v>0</v>
      </c>
      <c r="I76" s="64">
        <v>0</v>
      </c>
      <c r="J76" s="64">
        <v>0</v>
      </c>
      <c r="K76" s="64">
        <v>0</v>
      </c>
    </row>
    <row r="77" spans="1:11" s="63" customFormat="1">
      <c r="A77" s="10" t="s">
        <v>88</v>
      </c>
      <c r="B77" s="5" t="s">
        <v>331</v>
      </c>
      <c r="C77" s="81">
        <v>12116</v>
      </c>
      <c r="D77" s="81">
        <v>0</v>
      </c>
      <c r="E77" s="81">
        <f t="shared" si="6"/>
        <v>12116</v>
      </c>
      <c r="F77" s="81">
        <v>12116</v>
      </c>
      <c r="G77" s="81">
        <v>0</v>
      </c>
      <c r="H77" s="81">
        <f t="shared" si="7"/>
        <v>12116</v>
      </c>
      <c r="I77" s="64">
        <v>0</v>
      </c>
      <c r="J77" s="64">
        <v>0</v>
      </c>
      <c r="K77" s="64">
        <v>0</v>
      </c>
    </row>
    <row r="78" spans="1:11">
      <c r="A78" s="10" t="s">
        <v>88</v>
      </c>
      <c r="B78" s="5" t="s">
        <v>96</v>
      </c>
      <c r="C78" s="68">
        <v>483836</v>
      </c>
      <c r="D78" s="81">
        <v>0</v>
      </c>
      <c r="E78" s="81">
        <f t="shared" ref="E78:E101" si="8">SUM(C78:D78)</f>
        <v>483836</v>
      </c>
      <c r="F78" s="52">
        <v>483836</v>
      </c>
      <c r="G78" s="81">
        <v>0</v>
      </c>
      <c r="H78" s="81">
        <f t="shared" ref="H78:H88" si="9">SUM(F78:G78)</f>
        <v>483836</v>
      </c>
      <c r="I78" s="52">
        <v>483836</v>
      </c>
      <c r="J78" s="81">
        <v>0</v>
      </c>
      <c r="K78" s="81">
        <f>SUM(I78:J78)</f>
        <v>483836</v>
      </c>
    </row>
    <row r="79" spans="1:11">
      <c r="A79" s="10" t="s">
        <v>88</v>
      </c>
      <c r="B79" s="5" t="s">
        <v>97</v>
      </c>
      <c r="C79" s="68">
        <v>12504</v>
      </c>
      <c r="D79" s="81">
        <v>0</v>
      </c>
      <c r="E79" s="81">
        <f t="shared" si="8"/>
        <v>12504</v>
      </c>
      <c r="F79" s="52">
        <v>20700</v>
      </c>
      <c r="G79" s="81">
        <v>0</v>
      </c>
      <c r="H79" s="81">
        <f t="shared" si="9"/>
        <v>20700</v>
      </c>
      <c r="I79" s="52">
        <v>20700</v>
      </c>
      <c r="J79" s="81">
        <v>0</v>
      </c>
      <c r="K79" s="81">
        <f>SUM(I79:J79)</f>
        <v>20700</v>
      </c>
    </row>
    <row r="80" spans="1:11">
      <c r="A80" s="10" t="s">
        <v>88</v>
      </c>
      <c r="B80" s="5" t="s">
        <v>98</v>
      </c>
      <c r="C80" s="64">
        <v>49652</v>
      </c>
      <c r="D80" s="78">
        <v>0</v>
      </c>
      <c r="E80" s="78">
        <f t="shared" si="8"/>
        <v>49652</v>
      </c>
      <c r="F80" s="6">
        <v>0</v>
      </c>
      <c r="G80" s="78">
        <v>0</v>
      </c>
      <c r="H80" s="78">
        <f t="shared" si="9"/>
        <v>0</v>
      </c>
      <c r="I80" s="6">
        <v>0</v>
      </c>
      <c r="J80" s="78">
        <v>0</v>
      </c>
      <c r="K80" s="78">
        <f>SUM(I80:J80)</f>
        <v>0</v>
      </c>
    </row>
    <row r="81" spans="1:11" s="63" customFormat="1">
      <c r="A81" s="10" t="s">
        <v>88</v>
      </c>
      <c r="B81" s="5" t="s">
        <v>329</v>
      </c>
      <c r="C81" s="78">
        <v>12880</v>
      </c>
      <c r="D81" s="78">
        <v>0</v>
      </c>
      <c r="E81" s="78">
        <f t="shared" si="8"/>
        <v>12880</v>
      </c>
      <c r="F81" s="78">
        <v>19710</v>
      </c>
      <c r="G81" s="78">
        <v>0</v>
      </c>
      <c r="H81" s="78">
        <f t="shared" si="9"/>
        <v>19710</v>
      </c>
      <c r="I81" s="78">
        <v>0</v>
      </c>
      <c r="J81" s="78">
        <v>0</v>
      </c>
      <c r="K81" s="78">
        <v>0</v>
      </c>
    </row>
    <row r="82" spans="1:11">
      <c r="A82" s="10" t="s">
        <v>88</v>
      </c>
      <c r="B82" s="5" t="s">
        <v>99</v>
      </c>
      <c r="C82" s="68">
        <v>0</v>
      </c>
      <c r="D82" s="81">
        <v>0</v>
      </c>
      <c r="E82" s="81">
        <f t="shared" si="8"/>
        <v>0</v>
      </c>
      <c r="F82" s="52">
        <v>16800</v>
      </c>
      <c r="G82" s="81">
        <v>0</v>
      </c>
      <c r="H82" s="81">
        <f t="shared" si="9"/>
        <v>16800</v>
      </c>
      <c r="I82" s="52">
        <v>16800</v>
      </c>
      <c r="J82" s="81">
        <v>0</v>
      </c>
      <c r="K82" s="81">
        <f t="shared" ref="K82:K88" si="10">SUM(I82:J82)</f>
        <v>16800</v>
      </c>
    </row>
    <row r="83" spans="1:11">
      <c r="A83" s="10" t="s">
        <v>88</v>
      </c>
      <c r="B83" s="5" t="s">
        <v>100</v>
      </c>
      <c r="C83" s="68">
        <v>0</v>
      </c>
      <c r="D83" s="81">
        <v>0</v>
      </c>
      <c r="E83" s="81">
        <f t="shared" si="8"/>
        <v>0</v>
      </c>
      <c r="F83" s="6">
        <v>0</v>
      </c>
      <c r="G83" s="78">
        <v>0</v>
      </c>
      <c r="H83" s="78">
        <f t="shared" si="9"/>
        <v>0</v>
      </c>
      <c r="I83" s="6">
        <v>0</v>
      </c>
      <c r="J83" s="81">
        <v>0</v>
      </c>
      <c r="K83" s="81">
        <f t="shared" si="10"/>
        <v>0</v>
      </c>
    </row>
    <row r="84" spans="1:11" s="63" customFormat="1">
      <c r="A84" s="10" t="s">
        <v>88</v>
      </c>
      <c r="B84" s="107" t="s">
        <v>346</v>
      </c>
      <c r="C84" s="81">
        <v>1277044</v>
      </c>
      <c r="D84" s="81">
        <v>0</v>
      </c>
      <c r="E84" s="81">
        <f t="shared" si="8"/>
        <v>1277044</v>
      </c>
      <c r="F84" s="64">
        <v>0</v>
      </c>
      <c r="G84" s="78">
        <v>0</v>
      </c>
      <c r="H84" s="78">
        <f t="shared" si="9"/>
        <v>0</v>
      </c>
      <c r="I84" s="64">
        <v>0</v>
      </c>
      <c r="J84" s="81">
        <v>0</v>
      </c>
      <c r="K84" s="81">
        <f t="shared" si="10"/>
        <v>0</v>
      </c>
    </row>
    <row r="85" spans="1:11" s="63" customFormat="1">
      <c r="A85" s="10" t="s">
        <v>88</v>
      </c>
      <c r="B85" s="129" t="s">
        <v>351</v>
      </c>
      <c r="C85" s="123">
        <v>7885</v>
      </c>
      <c r="D85" s="123">
        <v>0</v>
      </c>
      <c r="E85" s="123">
        <f t="shared" si="8"/>
        <v>7885</v>
      </c>
      <c r="F85" s="64">
        <v>0</v>
      </c>
      <c r="G85" s="78">
        <v>0</v>
      </c>
      <c r="H85" s="78">
        <f t="shared" si="9"/>
        <v>0</v>
      </c>
      <c r="I85" s="64">
        <v>0</v>
      </c>
      <c r="J85" s="81">
        <v>0</v>
      </c>
      <c r="K85" s="81">
        <f t="shared" si="10"/>
        <v>0</v>
      </c>
    </row>
    <row r="86" spans="1:11">
      <c r="A86" s="10" t="s">
        <v>88</v>
      </c>
      <c r="B86" s="5" t="s">
        <v>101</v>
      </c>
      <c r="C86" s="68">
        <v>146825</v>
      </c>
      <c r="D86" s="81">
        <v>0</v>
      </c>
      <c r="E86" s="81">
        <f t="shared" si="8"/>
        <v>146825</v>
      </c>
      <c r="F86" s="52">
        <v>38825</v>
      </c>
      <c r="G86" s="81">
        <v>0</v>
      </c>
      <c r="H86" s="81">
        <f t="shared" si="9"/>
        <v>38825</v>
      </c>
      <c r="I86" s="52">
        <v>38825</v>
      </c>
      <c r="J86" s="81">
        <v>0</v>
      </c>
      <c r="K86" s="81">
        <f t="shared" si="10"/>
        <v>38825</v>
      </c>
    </row>
    <row r="87" spans="1:11">
      <c r="A87" s="10" t="s">
        <v>88</v>
      </c>
      <c r="B87" s="5" t="s">
        <v>102</v>
      </c>
      <c r="C87" s="68">
        <v>0</v>
      </c>
      <c r="D87" s="81">
        <v>0</v>
      </c>
      <c r="E87" s="81">
        <f t="shared" si="8"/>
        <v>0</v>
      </c>
      <c r="F87" s="6">
        <v>0</v>
      </c>
      <c r="G87" s="78">
        <v>0</v>
      </c>
      <c r="H87" s="78">
        <f t="shared" si="9"/>
        <v>0</v>
      </c>
      <c r="I87" s="6">
        <v>0</v>
      </c>
      <c r="J87" s="81">
        <v>0</v>
      </c>
      <c r="K87" s="81">
        <f t="shared" si="10"/>
        <v>0</v>
      </c>
    </row>
    <row r="88" spans="1:11">
      <c r="A88" s="10" t="s">
        <v>88</v>
      </c>
      <c r="B88" s="5" t="s">
        <v>103</v>
      </c>
      <c r="C88" s="68">
        <v>7000</v>
      </c>
      <c r="D88" s="81">
        <v>0</v>
      </c>
      <c r="E88" s="81">
        <f t="shared" si="8"/>
        <v>7000</v>
      </c>
      <c r="F88" s="52">
        <v>7000</v>
      </c>
      <c r="G88" s="81">
        <v>0</v>
      </c>
      <c r="H88" s="81">
        <f t="shared" si="9"/>
        <v>7000</v>
      </c>
      <c r="I88" s="52">
        <v>7000</v>
      </c>
      <c r="J88" s="81">
        <v>0</v>
      </c>
      <c r="K88" s="81">
        <f t="shared" si="10"/>
        <v>7000</v>
      </c>
    </row>
    <row r="89" spans="1:11" s="63" customFormat="1">
      <c r="A89" s="10" t="s">
        <v>88</v>
      </c>
      <c r="B89" s="149" t="s">
        <v>367</v>
      </c>
      <c r="C89" s="150">
        <v>0</v>
      </c>
      <c r="D89" s="150">
        <v>424694</v>
      </c>
      <c r="E89" s="150">
        <f t="shared" si="8"/>
        <v>424694</v>
      </c>
      <c r="F89" s="150"/>
      <c r="G89" s="150"/>
      <c r="H89" s="150"/>
      <c r="I89" s="150"/>
      <c r="J89" s="150"/>
      <c r="K89" s="150"/>
    </row>
    <row r="90" spans="1:11" s="63" customFormat="1">
      <c r="A90" s="10" t="s">
        <v>88</v>
      </c>
      <c r="B90" s="19" t="s">
        <v>324</v>
      </c>
      <c r="C90" s="81">
        <v>0</v>
      </c>
      <c r="D90" s="81">
        <v>0</v>
      </c>
      <c r="E90" s="81">
        <f t="shared" si="8"/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</row>
    <row r="91" spans="1:11" s="63" customFormat="1">
      <c r="A91" s="98" t="s">
        <v>88</v>
      </c>
      <c r="B91" s="19" t="s">
        <v>321</v>
      </c>
      <c r="C91" s="78">
        <v>2341</v>
      </c>
      <c r="D91" s="78">
        <v>0</v>
      </c>
      <c r="E91" s="78">
        <f t="shared" si="8"/>
        <v>2341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</row>
    <row r="92" spans="1:11">
      <c r="A92" s="7" t="s">
        <v>88</v>
      </c>
      <c r="B92" s="8" t="s">
        <v>14</v>
      </c>
      <c r="C92" s="9">
        <v>9742517</v>
      </c>
      <c r="D92" s="79">
        <f>SUM(D63:D91)</f>
        <v>753502</v>
      </c>
      <c r="E92" s="79">
        <f t="shared" si="8"/>
        <v>10496019</v>
      </c>
      <c r="F92" s="9">
        <v>7954631</v>
      </c>
      <c r="G92" s="79">
        <f>SUM(G63:G88)</f>
        <v>0</v>
      </c>
      <c r="H92" s="79">
        <f t="shared" ref="H92:H100" si="11">SUM(F92:G92)</f>
        <v>7954631</v>
      </c>
      <c r="I92" s="9">
        <v>7914234</v>
      </c>
      <c r="J92" s="79">
        <f>SUM(J87:J88)</f>
        <v>0</v>
      </c>
      <c r="K92" s="79">
        <f t="shared" ref="K92:K98" si="12">SUM(I92:J92)</f>
        <v>7914234</v>
      </c>
    </row>
    <row r="93" spans="1:11">
      <c r="A93" s="10" t="s">
        <v>106</v>
      </c>
      <c r="B93" s="5" t="s">
        <v>107</v>
      </c>
      <c r="C93" s="64">
        <v>8259</v>
      </c>
      <c r="D93" s="78">
        <v>0</v>
      </c>
      <c r="E93" s="78">
        <f t="shared" si="8"/>
        <v>8259</v>
      </c>
      <c r="F93" s="6">
        <v>0</v>
      </c>
      <c r="G93" s="78">
        <v>0</v>
      </c>
      <c r="H93" s="78">
        <f t="shared" si="11"/>
        <v>0</v>
      </c>
      <c r="I93" s="6">
        <v>0</v>
      </c>
      <c r="J93" s="78">
        <v>0</v>
      </c>
      <c r="K93" s="78">
        <f t="shared" si="12"/>
        <v>0</v>
      </c>
    </row>
    <row r="94" spans="1:11">
      <c r="A94" s="10" t="s">
        <v>108</v>
      </c>
      <c r="B94" s="21" t="s">
        <v>109</v>
      </c>
      <c r="C94" s="64">
        <v>154230</v>
      </c>
      <c r="D94" s="78">
        <v>0</v>
      </c>
      <c r="E94" s="78">
        <f t="shared" si="8"/>
        <v>154230</v>
      </c>
      <c r="F94" s="6">
        <v>0</v>
      </c>
      <c r="G94" s="78">
        <v>0</v>
      </c>
      <c r="H94" s="78">
        <f t="shared" si="11"/>
        <v>0</v>
      </c>
      <c r="I94" s="6">
        <v>0</v>
      </c>
      <c r="J94" s="78">
        <v>0</v>
      </c>
      <c r="K94" s="78">
        <f t="shared" si="12"/>
        <v>0</v>
      </c>
    </row>
    <row r="95" spans="1:11">
      <c r="A95" s="10" t="s">
        <v>106</v>
      </c>
      <c r="B95" s="5" t="s">
        <v>325</v>
      </c>
      <c r="C95" s="64">
        <v>23040</v>
      </c>
      <c r="D95" s="78">
        <v>0</v>
      </c>
      <c r="E95" s="78">
        <f t="shared" si="8"/>
        <v>23040</v>
      </c>
      <c r="F95" s="6">
        <v>0</v>
      </c>
      <c r="G95" s="78">
        <v>0</v>
      </c>
      <c r="H95" s="78">
        <f t="shared" si="11"/>
        <v>0</v>
      </c>
      <c r="I95" s="6">
        <v>0</v>
      </c>
      <c r="J95" s="78">
        <v>0</v>
      </c>
      <c r="K95" s="78">
        <f t="shared" si="12"/>
        <v>0</v>
      </c>
    </row>
    <row r="96" spans="1:11">
      <c r="A96" s="10" t="s">
        <v>106</v>
      </c>
      <c r="B96" s="5" t="s">
        <v>110</v>
      </c>
      <c r="C96" s="64">
        <v>36182</v>
      </c>
      <c r="D96" s="78">
        <v>4026</v>
      </c>
      <c r="E96" s="78">
        <f t="shared" si="8"/>
        <v>40208</v>
      </c>
      <c r="F96" s="6">
        <v>50000</v>
      </c>
      <c r="G96" s="78">
        <v>0</v>
      </c>
      <c r="H96" s="78">
        <f t="shared" si="11"/>
        <v>50000</v>
      </c>
      <c r="I96" s="6">
        <v>50000</v>
      </c>
      <c r="J96" s="78">
        <v>0</v>
      </c>
      <c r="K96" s="78">
        <f t="shared" si="12"/>
        <v>50000</v>
      </c>
    </row>
    <row r="97" spans="1:11">
      <c r="A97" s="10" t="s">
        <v>106</v>
      </c>
      <c r="B97" s="5" t="s">
        <v>111</v>
      </c>
      <c r="C97" s="64">
        <v>10125</v>
      </c>
      <c r="D97" s="78">
        <v>0</v>
      </c>
      <c r="E97" s="78">
        <f t="shared" si="8"/>
        <v>10125</v>
      </c>
      <c r="F97" s="6">
        <v>0</v>
      </c>
      <c r="G97" s="78">
        <v>0</v>
      </c>
      <c r="H97" s="78">
        <f t="shared" si="11"/>
        <v>0</v>
      </c>
      <c r="I97" s="6">
        <v>0</v>
      </c>
      <c r="J97" s="78">
        <v>0</v>
      </c>
      <c r="K97" s="78">
        <f t="shared" si="12"/>
        <v>0</v>
      </c>
    </row>
    <row r="98" spans="1:11" s="63" customFormat="1">
      <c r="A98" s="10" t="s">
        <v>106</v>
      </c>
      <c r="B98" s="5" t="s">
        <v>330</v>
      </c>
      <c r="C98" s="78">
        <v>486592</v>
      </c>
      <c r="D98" s="78">
        <v>0</v>
      </c>
      <c r="E98" s="78">
        <f t="shared" si="8"/>
        <v>486592</v>
      </c>
      <c r="F98" s="78">
        <v>744600</v>
      </c>
      <c r="G98" s="81">
        <v>0</v>
      </c>
      <c r="H98" s="81">
        <f t="shared" si="11"/>
        <v>744600</v>
      </c>
      <c r="I98" s="64">
        <v>0</v>
      </c>
      <c r="J98" s="78">
        <v>0</v>
      </c>
      <c r="K98" s="78">
        <f t="shared" si="12"/>
        <v>0</v>
      </c>
    </row>
    <row r="99" spans="1:11" s="63" customFormat="1">
      <c r="A99" s="10" t="s">
        <v>106</v>
      </c>
      <c r="B99" s="5" t="s">
        <v>332</v>
      </c>
      <c r="C99" s="78">
        <v>457725</v>
      </c>
      <c r="D99" s="78">
        <v>0</v>
      </c>
      <c r="E99" s="78">
        <f t="shared" si="8"/>
        <v>457725</v>
      </c>
      <c r="F99" s="78">
        <v>457725</v>
      </c>
      <c r="G99" s="78">
        <v>0</v>
      </c>
      <c r="H99" s="78">
        <f t="shared" si="11"/>
        <v>457725</v>
      </c>
      <c r="I99" s="64">
        <v>0</v>
      </c>
      <c r="J99" s="64">
        <v>0</v>
      </c>
      <c r="K99" s="64">
        <v>0</v>
      </c>
    </row>
    <row r="100" spans="1:11" s="63" customFormat="1" ht="27.75" customHeight="1">
      <c r="A100" s="10" t="s">
        <v>106</v>
      </c>
      <c r="B100" s="134" t="s">
        <v>358</v>
      </c>
      <c r="C100" s="122">
        <v>278034</v>
      </c>
      <c r="D100" s="122">
        <v>0</v>
      </c>
      <c r="E100" s="122">
        <f t="shared" si="8"/>
        <v>278034</v>
      </c>
      <c r="F100" s="122">
        <v>317680</v>
      </c>
      <c r="G100" s="122">
        <v>0</v>
      </c>
      <c r="H100" s="122">
        <f t="shared" si="11"/>
        <v>317680</v>
      </c>
      <c r="I100" s="64">
        <v>0</v>
      </c>
      <c r="J100" s="64">
        <v>0</v>
      </c>
      <c r="K100" s="64">
        <v>0</v>
      </c>
    </row>
    <row r="101" spans="1:11" s="63" customFormat="1" ht="18.75" customHeight="1">
      <c r="A101" s="128" t="s">
        <v>106</v>
      </c>
      <c r="B101" s="5" t="s">
        <v>359</v>
      </c>
      <c r="C101" s="122">
        <v>214949</v>
      </c>
      <c r="D101" s="123">
        <v>0</v>
      </c>
      <c r="E101" s="123">
        <f t="shared" si="8"/>
        <v>214949</v>
      </c>
      <c r="F101" s="122">
        <v>15334</v>
      </c>
      <c r="G101" s="122">
        <v>0</v>
      </c>
      <c r="H101" s="122">
        <f>SUM(F101:G101)</f>
        <v>15334</v>
      </c>
      <c r="I101" s="122"/>
      <c r="J101" s="122"/>
      <c r="K101" s="122"/>
    </row>
    <row r="102" spans="1:11">
      <c r="A102" s="10" t="s">
        <v>106</v>
      </c>
      <c r="B102" s="5" t="s">
        <v>112</v>
      </c>
      <c r="C102" s="64">
        <v>3310</v>
      </c>
      <c r="D102" s="78">
        <v>0</v>
      </c>
      <c r="E102" s="78">
        <f t="shared" ref="E102:E145" si="13">SUM(C102:D102)</f>
        <v>3310</v>
      </c>
      <c r="F102" s="6">
        <v>0</v>
      </c>
      <c r="G102" s="78">
        <v>0</v>
      </c>
      <c r="H102" s="78">
        <f t="shared" ref="H102:H145" si="14">SUM(F102:G102)</f>
        <v>0</v>
      </c>
      <c r="I102" s="64">
        <v>0</v>
      </c>
      <c r="J102" s="64">
        <v>0</v>
      </c>
      <c r="K102" s="64">
        <v>0</v>
      </c>
    </row>
    <row r="103" spans="1:11">
      <c r="A103" s="10" t="s">
        <v>106</v>
      </c>
      <c r="B103" s="5" t="s">
        <v>113</v>
      </c>
      <c r="C103" s="64">
        <v>0</v>
      </c>
      <c r="D103" s="78">
        <v>0</v>
      </c>
      <c r="E103" s="78">
        <f t="shared" si="13"/>
        <v>0</v>
      </c>
      <c r="F103" s="6">
        <v>0</v>
      </c>
      <c r="G103" s="78">
        <v>0</v>
      </c>
      <c r="H103" s="78">
        <f t="shared" si="14"/>
        <v>0</v>
      </c>
      <c r="I103" s="6">
        <v>0</v>
      </c>
      <c r="J103" s="78">
        <v>0</v>
      </c>
      <c r="K103" s="78">
        <f t="shared" ref="K103:K145" si="15">SUM(I103:J103)</f>
        <v>0</v>
      </c>
    </row>
    <row r="104" spans="1:11">
      <c r="A104" s="10" t="s">
        <v>106</v>
      </c>
      <c r="B104" s="5" t="s">
        <v>114</v>
      </c>
      <c r="C104" s="64">
        <v>123544</v>
      </c>
      <c r="D104" s="78">
        <v>0</v>
      </c>
      <c r="E104" s="78">
        <f t="shared" si="13"/>
        <v>123544</v>
      </c>
      <c r="F104" s="6">
        <v>61772</v>
      </c>
      <c r="G104" s="78">
        <v>0</v>
      </c>
      <c r="H104" s="78">
        <f t="shared" si="14"/>
        <v>61772</v>
      </c>
      <c r="I104" s="6">
        <v>0</v>
      </c>
      <c r="J104" s="78">
        <v>0</v>
      </c>
      <c r="K104" s="78">
        <f t="shared" si="15"/>
        <v>0</v>
      </c>
    </row>
    <row r="105" spans="1:11">
      <c r="A105" s="10" t="s">
        <v>106</v>
      </c>
      <c r="B105" s="5" t="s">
        <v>115</v>
      </c>
      <c r="C105" s="64">
        <v>88257</v>
      </c>
      <c r="D105" s="78">
        <v>0</v>
      </c>
      <c r="E105" s="78">
        <f t="shared" si="13"/>
        <v>88257</v>
      </c>
      <c r="F105" s="6">
        <v>0</v>
      </c>
      <c r="G105" s="78">
        <v>0</v>
      </c>
      <c r="H105" s="78">
        <f t="shared" si="14"/>
        <v>0</v>
      </c>
      <c r="I105" s="6">
        <v>0</v>
      </c>
      <c r="J105" s="78">
        <v>0</v>
      </c>
      <c r="K105" s="78">
        <f t="shared" si="15"/>
        <v>0</v>
      </c>
    </row>
    <row r="106" spans="1:11">
      <c r="A106" s="10" t="s">
        <v>106</v>
      </c>
      <c r="B106" s="5" t="s">
        <v>116</v>
      </c>
      <c r="C106" s="64">
        <v>4850</v>
      </c>
      <c r="D106" s="78">
        <v>0</v>
      </c>
      <c r="E106" s="78">
        <f t="shared" si="13"/>
        <v>4850</v>
      </c>
      <c r="F106" s="6">
        <v>0</v>
      </c>
      <c r="G106" s="78">
        <v>0</v>
      </c>
      <c r="H106" s="78">
        <f t="shared" si="14"/>
        <v>0</v>
      </c>
      <c r="I106" s="6">
        <v>0</v>
      </c>
      <c r="J106" s="78">
        <v>0</v>
      </c>
      <c r="K106" s="78">
        <f t="shared" si="15"/>
        <v>0</v>
      </c>
    </row>
    <row r="107" spans="1:11">
      <c r="A107" s="10" t="s">
        <v>106</v>
      </c>
      <c r="B107" s="5" t="s">
        <v>117</v>
      </c>
      <c r="C107" s="64">
        <v>22403</v>
      </c>
      <c r="D107" s="78">
        <v>0</v>
      </c>
      <c r="E107" s="78">
        <f t="shared" si="13"/>
        <v>22403</v>
      </c>
      <c r="F107" s="6">
        <v>0</v>
      </c>
      <c r="G107" s="78">
        <v>0</v>
      </c>
      <c r="H107" s="78">
        <f t="shared" si="14"/>
        <v>0</v>
      </c>
      <c r="I107" s="6">
        <v>0</v>
      </c>
      <c r="J107" s="78">
        <v>0</v>
      </c>
      <c r="K107" s="78">
        <f t="shared" si="15"/>
        <v>0</v>
      </c>
    </row>
    <row r="108" spans="1:11">
      <c r="A108" s="10" t="s">
        <v>106</v>
      </c>
      <c r="B108" s="5" t="s">
        <v>118</v>
      </c>
      <c r="C108" s="64">
        <v>3787</v>
      </c>
      <c r="D108" s="78">
        <v>0</v>
      </c>
      <c r="E108" s="78">
        <f t="shared" si="13"/>
        <v>3787</v>
      </c>
      <c r="F108" s="6">
        <v>0</v>
      </c>
      <c r="G108" s="78">
        <v>0</v>
      </c>
      <c r="H108" s="78">
        <f t="shared" si="14"/>
        <v>0</v>
      </c>
      <c r="I108" s="6">
        <v>0</v>
      </c>
      <c r="J108" s="78">
        <v>0</v>
      </c>
      <c r="K108" s="78">
        <f t="shared" si="15"/>
        <v>0</v>
      </c>
    </row>
    <row r="109" spans="1:11" s="63" customFormat="1">
      <c r="A109" s="98" t="s">
        <v>108</v>
      </c>
      <c r="B109" s="107" t="s">
        <v>342</v>
      </c>
      <c r="C109" s="78">
        <v>0</v>
      </c>
      <c r="D109" s="78">
        <v>0</v>
      </c>
      <c r="E109" s="78">
        <f t="shared" si="13"/>
        <v>0</v>
      </c>
      <c r="F109" s="64">
        <v>0</v>
      </c>
      <c r="G109" s="78">
        <v>0</v>
      </c>
      <c r="H109" s="78">
        <f t="shared" si="14"/>
        <v>0</v>
      </c>
      <c r="I109" s="64">
        <v>0</v>
      </c>
      <c r="J109" s="78">
        <v>0</v>
      </c>
      <c r="K109" s="78">
        <f t="shared" si="15"/>
        <v>0</v>
      </c>
    </row>
    <row r="110" spans="1:11" s="63" customFormat="1">
      <c r="A110" s="98" t="s">
        <v>345</v>
      </c>
      <c r="B110" s="107" t="s">
        <v>344</v>
      </c>
      <c r="C110" s="78">
        <v>16648</v>
      </c>
      <c r="D110" s="78">
        <v>0</v>
      </c>
      <c r="E110" s="78">
        <f t="shared" si="13"/>
        <v>16648</v>
      </c>
      <c r="F110" s="64">
        <v>0</v>
      </c>
      <c r="G110" s="78">
        <v>0</v>
      </c>
      <c r="H110" s="78">
        <f t="shared" si="14"/>
        <v>0</v>
      </c>
      <c r="I110" s="64">
        <v>0</v>
      </c>
      <c r="J110" s="78">
        <v>0</v>
      </c>
      <c r="K110" s="78">
        <f t="shared" si="15"/>
        <v>0</v>
      </c>
    </row>
    <row r="111" spans="1:11">
      <c r="A111" s="10" t="s">
        <v>106</v>
      </c>
      <c r="B111" s="5" t="s">
        <v>326</v>
      </c>
      <c r="C111" s="64">
        <v>12880</v>
      </c>
      <c r="D111" s="78">
        <v>0</v>
      </c>
      <c r="E111" s="78">
        <f t="shared" si="13"/>
        <v>12880</v>
      </c>
      <c r="F111" s="64">
        <v>0</v>
      </c>
      <c r="G111" s="78">
        <v>0</v>
      </c>
      <c r="H111" s="78">
        <f t="shared" si="14"/>
        <v>0</v>
      </c>
      <c r="I111" s="64">
        <v>0</v>
      </c>
      <c r="J111" s="78">
        <v>0</v>
      </c>
      <c r="K111" s="78">
        <f t="shared" si="15"/>
        <v>0</v>
      </c>
    </row>
    <row r="112" spans="1:11" s="63" customFormat="1">
      <c r="A112" s="10" t="s">
        <v>106</v>
      </c>
      <c r="B112" s="5" t="s">
        <v>327</v>
      </c>
      <c r="C112" s="78">
        <v>15680</v>
      </c>
      <c r="D112" s="78">
        <v>0</v>
      </c>
      <c r="E112" s="78">
        <f t="shared" si="13"/>
        <v>15680</v>
      </c>
      <c r="F112" s="64">
        <v>0</v>
      </c>
      <c r="G112" s="78">
        <v>0</v>
      </c>
      <c r="H112" s="78">
        <f t="shared" si="14"/>
        <v>0</v>
      </c>
      <c r="I112" s="64">
        <v>0</v>
      </c>
      <c r="J112" s="78">
        <v>0</v>
      </c>
      <c r="K112" s="78">
        <f t="shared" si="15"/>
        <v>0</v>
      </c>
    </row>
    <row r="113" spans="1:11">
      <c r="A113" s="10" t="s">
        <v>106</v>
      </c>
      <c r="B113" s="5" t="s">
        <v>104</v>
      </c>
      <c r="C113" s="64">
        <v>700</v>
      </c>
      <c r="D113" s="78">
        <v>0</v>
      </c>
      <c r="E113" s="78">
        <f t="shared" si="13"/>
        <v>700</v>
      </c>
      <c r="F113" s="6">
        <v>0</v>
      </c>
      <c r="G113" s="78">
        <v>0</v>
      </c>
      <c r="H113" s="78">
        <f t="shared" si="14"/>
        <v>0</v>
      </c>
      <c r="I113" s="6">
        <v>0</v>
      </c>
      <c r="J113" s="78">
        <v>0</v>
      </c>
      <c r="K113" s="78">
        <f t="shared" si="15"/>
        <v>0</v>
      </c>
    </row>
    <row r="114" spans="1:11">
      <c r="A114" s="10" t="s">
        <v>106</v>
      </c>
      <c r="B114" s="5" t="s">
        <v>102</v>
      </c>
      <c r="C114" s="64">
        <v>20331</v>
      </c>
      <c r="D114" s="78">
        <v>0</v>
      </c>
      <c r="E114" s="78">
        <f t="shared" si="13"/>
        <v>20331</v>
      </c>
      <c r="F114" s="6">
        <v>0</v>
      </c>
      <c r="G114" s="78">
        <v>0</v>
      </c>
      <c r="H114" s="78">
        <f t="shared" si="14"/>
        <v>0</v>
      </c>
      <c r="I114" s="6">
        <v>0</v>
      </c>
      <c r="J114" s="78">
        <v>0</v>
      </c>
      <c r="K114" s="78">
        <f t="shared" si="15"/>
        <v>0</v>
      </c>
    </row>
    <row r="115" spans="1:11">
      <c r="A115" s="7" t="s">
        <v>106</v>
      </c>
      <c r="B115" s="8" t="s">
        <v>8</v>
      </c>
      <c r="C115" s="11">
        <v>1981526</v>
      </c>
      <c r="D115" s="80">
        <f>SUM(D93:D114)</f>
        <v>4026</v>
      </c>
      <c r="E115" s="80">
        <f t="shared" si="13"/>
        <v>1985552</v>
      </c>
      <c r="F115" s="11">
        <v>1647111</v>
      </c>
      <c r="G115" s="80">
        <f>SUM(G93:G114)</f>
        <v>0</v>
      </c>
      <c r="H115" s="80">
        <f t="shared" si="14"/>
        <v>1647111</v>
      </c>
      <c r="I115" s="11">
        <v>50000</v>
      </c>
      <c r="J115" s="80">
        <f>SUM(J93:J114)</f>
        <v>0</v>
      </c>
      <c r="K115" s="80">
        <f t="shared" si="15"/>
        <v>50000</v>
      </c>
    </row>
    <row r="116" spans="1:11">
      <c r="A116" s="10" t="s">
        <v>119</v>
      </c>
      <c r="B116" s="5" t="s">
        <v>120</v>
      </c>
      <c r="C116" s="17">
        <v>0</v>
      </c>
      <c r="D116" s="82">
        <v>0</v>
      </c>
      <c r="E116" s="82">
        <f t="shared" si="13"/>
        <v>0</v>
      </c>
      <c r="F116" s="17">
        <v>0</v>
      </c>
      <c r="G116" s="82">
        <v>0</v>
      </c>
      <c r="H116" s="82">
        <f t="shared" si="14"/>
        <v>0</v>
      </c>
      <c r="I116" s="17">
        <v>0</v>
      </c>
      <c r="J116" s="82">
        <v>0</v>
      </c>
      <c r="K116" s="82">
        <f t="shared" si="15"/>
        <v>0</v>
      </c>
    </row>
    <row r="117" spans="1:11">
      <c r="A117" s="10" t="s">
        <v>119</v>
      </c>
      <c r="B117" s="5" t="s">
        <v>121</v>
      </c>
      <c r="C117" s="17">
        <v>2226300</v>
      </c>
      <c r="D117" s="82">
        <v>0</v>
      </c>
      <c r="E117" s="82">
        <f t="shared" si="13"/>
        <v>2226300</v>
      </c>
      <c r="F117" s="17">
        <v>2226300</v>
      </c>
      <c r="G117" s="82">
        <v>0</v>
      </c>
      <c r="H117" s="82">
        <f t="shared" si="14"/>
        <v>2226300</v>
      </c>
      <c r="I117" s="17">
        <v>2226300</v>
      </c>
      <c r="J117" s="82">
        <v>0</v>
      </c>
      <c r="K117" s="82">
        <f t="shared" si="15"/>
        <v>2226300</v>
      </c>
    </row>
    <row r="118" spans="1:11">
      <c r="A118" s="7" t="s">
        <v>119</v>
      </c>
      <c r="B118" s="8"/>
      <c r="C118" s="11">
        <v>2226300</v>
      </c>
      <c r="D118" s="80">
        <v>0</v>
      </c>
      <c r="E118" s="80">
        <f t="shared" si="13"/>
        <v>2226300</v>
      </c>
      <c r="F118" s="11">
        <v>2226300</v>
      </c>
      <c r="G118" s="80">
        <f>SUM(G116:G117)</f>
        <v>0</v>
      </c>
      <c r="H118" s="80">
        <f t="shared" si="14"/>
        <v>2226300</v>
      </c>
      <c r="I118" s="11">
        <v>2226300</v>
      </c>
      <c r="J118" s="80">
        <f>SUM(J96:J117)</f>
        <v>0</v>
      </c>
      <c r="K118" s="80">
        <f t="shared" si="15"/>
        <v>2226300</v>
      </c>
    </row>
    <row r="119" spans="1:11">
      <c r="A119" s="10" t="s">
        <v>122</v>
      </c>
      <c r="B119" s="5" t="s">
        <v>123</v>
      </c>
      <c r="C119" s="64">
        <v>500000</v>
      </c>
      <c r="D119" s="78">
        <v>0</v>
      </c>
      <c r="E119" s="78">
        <f t="shared" si="13"/>
        <v>500000</v>
      </c>
      <c r="F119" s="6">
        <v>500000</v>
      </c>
      <c r="G119" s="78">
        <v>0</v>
      </c>
      <c r="H119" s="78">
        <f t="shared" si="14"/>
        <v>500000</v>
      </c>
      <c r="I119" s="6">
        <v>500000</v>
      </c>
      <c r="J119" s="78">
        <v>0</v>
      </c>
      <c r="K119" s="78">
        <f t="shared" si="15"/>
        <v>500000</v>
      </c>
    </row>
    <row r="120" spans="1:11">
      <c r="A120" s="10" t="s">
        <v>122</v>
      </c>
      <c r="B120" s="5" t="s">
        <v>124</v>
      </c>
      <c r="C120" s="64">
        <v>17500</v>
      </c>
      <c r="D120" s="78">
        <v>0</v>
      </c>
      <c r="E120" s="78">
        <f t="shared" si="13"/>
        <v>17500</v>
      </c>
      <c r="F120" s="6">
        <v>57500</v>
      </c>
      <c r="G120" s="78">
        <v>0</v>
      </c>
      <c r="H120" s="78">
        <f t="shared" si="14"/>
        <v>57500</v>
      </c>
      <c r="I120" s="6">
        <v>57500</v>
      </c>
      <c r="J120" s="78">
        <v>0</v>
      </c>
      <c r="K120" s="78">
        <f t="shared" si="15"/>
        <v>57500</v>
      </c>
    </row>
    <row r="121" spans="1:11">
      <c r="A121" s="10" t="s">
        <v>122</v>
      </c>
      <c r="B121" s="5" t="s">
        <v>125</v>
      </c>
      <c r="C121" s="64">
        <v>244285</v>
      </c>
      <c r="D121" s="78">
        <v>0</v>
      </c>
      <c r="E121" s="78">
        <f t="shared" si="13"/>
        <v>244285</v>
      </c>
      <c r="F121" s="6">
        <v>244285</v>
      </c>
      <c r="G121" s="78">
        <v>0</v>
      </c>
      <c r="H121" s="78">
        <f t="shared" si="14"/>
        <v>244285</v>
      </c>
      <c r="I121" s="6">
        <v>244285</v>
      </c>
      <c r="J121" s="78">
        <v>0</v>
      </c>
      <c r="K121" s="78">
        <f t="shared" si="15"/>
        <v>244285</v>
      </c>
    </row>
    <row r="122" spans="1:11">
      <c r="A122" s="10" t="s">
        <v>122</v>
      </c>
      <c r="B122" s="5" t="s">
        <v>126</v>
      </c>
      <c r="C122" s="64">
        <v>0</v>
      </c>
      <c r="D122" s="78">
        <v>0</v>
      </c>
      <c r="E122" s="78">
        <f t="shared" si="13"/>
        <v>0</v>
      </c>
      <c r="F122" s="6">
        <v>0</v>
      </c>
      <c r="G122" s="78">
        <v>0</v>
      </c>
      <c r="H122" s="78">
        <f t="shared" si="14"/>
        <v>0</v>
      </c>
      <c r="I122" s="6">
        <v>0</v>
      </c>
      <c r="J122" s="78">
        <v>0</v>
      </c>
      <c r="K122" s="78">
        <f t="shared" si="15"/>
        <v>0</v>
      </c>
    </row>
    <row r="123" spans="1:11">
      <c r="A123" s="7" t="s">
        <v>127</v>
      </c>
      <c r="B123" s="8" t="s">
        <v>14</v>
      </c>
      <c r="C123" s="11">
        <v>761785</v>
      </c>
      <c r="D123" s="80">
        <f>SUM(D119:D122)</f>
        <v>0</v>
      </c>
      <c r="E123" s="80">
        <f t="shared" si="13"/>
        <v>761785</v>
      </c>
      <c r="F123" s="11">
        <v>801785</v>
      </c>
      <c r="G123" s="80">
        <f>SUM(G119:G122)</f>
        <v>0</v>
      </c>
      <c r="H123" s="80">
        <f t="shared" si="14"/>
        <v>801785</v>
      </c>
      <c r="I123" s="11">
        <v>801785</v>
      </c>
      <c r="J123" s="80">
        <f>SUM(J104:J122)</f>
        <v>0</v>
      </c>
      <c r="K123" s="80">
        <f t="shared" si="15"/>
        <v>801785</v>
      </c>
    </row>
    <row r="124" spans="1:11">
      <c r="A124" s="10" t="s">
        <v>128</v>
      </c>
      <c r="B124" s="5" t="s">
        <v>129</v>
      </c>
      <c r="C124" s="64">
        <v>94980</v>
      </c>
      <c r="D124" s="78">
        <v>0</v>
      </c>
      <c r="E124" s="78">
        <f t="shared" si="13"/>
        <v>94980</v>
      </c>
      <c r="F124" s="6">
        <v>5940</v>
      </c>
      <c r="G124" s="78">
        <v>0</v>
      </c>
      <c r="H124" s="78">
        <f t="shared" si="14"/>
        <v>5940</v>
      </c>
      <c r="I124" s="6">
        <v>5940</v>
      </c>
      <c r="J124" s="78">
        <v>0</v>
      </c>
      <c r="K124" s="78">
        <f t="shared" si="15"/>
        <v>5940</v>
      </c>
    </row>
    <row r="125" spans="1:11">
      <c r="A125" s="10" t="s">
        <v>130</v>
      </c>
      <c r="B125" s="21" t="s">
        <v>131</v>
      </c>
      <c r="C125" s="64">
        <v>0</v>
      </c>
      <c r="D125" s="78">
        <v>0</v>
      </c>
      <c r="E125" s="78">
        <f t="shared" si="13"/>
        <v>0</v>
      </c>
      <c r="F125" s="6">
        <v>0</v>
      </c>
      <c r="G125" s="78">
        <v>0</v>
      </c>
      <c r="H125" s="78">
        <f t="shared" si="14"/>
        <v>0</v>
      </c>
      <c r="I125" s="6">
        <v>0</v>
      </c>
      <c r="J125" s="78">
        <v>0</v>
      </c>
      <c r="K125" s="78">
        <f t="shared" si="15"/>
        <v>0</v>
      </c>
    </row>
    <row r="126" spans="1:11">
      <c r="A126" s="10" t="s">
        <v>132</v>
      </c>
      <c r="B126" s="5" t="s">
        <v>133</v>
      </c>
      <c r="C126" s="68">
        <v>2000</v>
      </c>
      <c r="D126" s="81">
        <v>0</v>
      </c>
      <c r="E126" s="81">
        <f t="shared" si="13"/>
        <v>2000</v>
      </c>
      <c r="F126" s="68">
        <v>500</v>
      </c>
      <c r="G126" s="78">
        <v>0</v>
      </c>
      <c r="H126" s="78">
        <f t="shared" si="14"/>
        <v>500</v>
      </c>
      <c r="I126" s="6">
        <v>500</v>
      </c>
      <c r="J126" s="78">
        <v>0</v>
      </c>
      <c r="K126" s="78">
        <f t="shared" si="15"/>
        <v>500</v>
      </c>
    </row>
    <row r="127" spans="1:11">
      <c r="A127" s="18" t="s">
        <v>134</v>
      </c>
      <c r="B127" s="16" t="s">
        <v>135</v>
      </c>
      <c r="C127" s="68">
        <v>31803</v>
      </c>
      <c r="D127" s="81">
        <v>0</v>
      </c>
      <c r="E127" s="81">
        <f t="shared" si="13"/>
        <v>31803</v>
      </c>
      <c r="F127" s="68">
        <v>66464</v>
      </c>
      <c r="G127" s="78">
        <v>0</v>
      </c>
      <c r="H127" s="78">
        <f t="shared" si="14"/>
        <v>66464</v>
      </c>
      <c r="I127" s="6">
        <v>66464</v>
      </c>
      <c r="J127" s="78">
        <v>0</v>
      </c>
      <c r="K127" s="78">
        <f t="shared" si="15"/>
        <v>66464</v>
      </c>
    </row>
    <row r="128" spans="1:11">
      <c r="A128" s="18" t="s">
        <v>136</v>
      </c>
      <c r="B128" s="16" t="s">
        <v>137</v>
      </c>
      <c r="C128" s="68">
        <v>119250</v>
      </c>
      <c r="D128" s="81">
        <v>0</v>
      </c>
      <c r="E128" s="81">
        <f t="shared" si="13"/>
        <v>119250</v>
      </c>
      <c r="F128" s="68">
        <v>78940</v>
      </c>
      <c r="G128" s="78">
        <v>0</v>
      </c>
      <c r="H128" s="78">
        <f t="shared" si="14"/>
        <v>78940</v>
      </c>
      <c r="I128" s="6">
        <v>78940</v>
      </c>
      <c r="J128" s="78">
        <v>0</v>
      </c>
      <c r="K128" s="78">
        <f t="shared" si="15"/>
        <v>78940</v>
      </c>
    </row>
    <row r="129" spans="1:13">
      <c r="A129" s="10" t="s">
        <v>138</v>
      </c>
      <c r="B129" s="5" t="s">
        <v>139</v>
      </c>
      <c r="C129" s="68">
        <v>2050</v>
      </c>
      <c r="D129" s="81">
        <v>0</v>
      </c>
      <c r="E129" s="81">
        <f t="shared" si="13"/>
        <v>2050</v>
      </c>
      <c r="F129" s="68">
        <v>1900</v>
      </c>
      <c r="G129" s="78">
        <v>0</v>
      </c>
      <c r="H129" s="78">
        <f t="shared" si="14"/>
        <v>1900</v>
      </c>
      <c r="I129" s="6">
        <v>1900</v>
      </c>
      <c r="J129" s="78">
        <v>0</v>
      </c>
      <c r="K129" s="78">
        <f t="shared" si="15"/>
        <v>1900</v>
      </c>
    </row>
    <row r="130" spans="1:13">
      <c r="A130" s="10" t="s">
        <v>140</v>
      </c>
      <c r="B130" s="5" t="s">
        <v>141</v>
      </c>
      <c r="C130" s="68">
        <v>108987</v>
      </c>
      <c r="D130" s="81">
        <v>0</v>
      </c>
      <c r="E130" s="81">
        <f t="shared" si="13"/>
        <v>108987</v>
      </c>
      <c r="F130" s="68">
        <v>98100</v>
      </c>
      <c r="G130" s="78">
        <v>0</v>
      </c>
      <c r="H130" s="78">
        <f t="shared" si="14"/>
        <v>98100</v>
      </c>
      <c r="I130" s="6">
        <v>98100</v>
      </c>
      <c r="J130" s="78">
        <v>0</v>
      </c>
      <c r="K130" s="78">
        <f t="shared" si="15"/>
        <v>98100</v>
      </c>
    </row>
    <row r="131" spans="1:13">
      <c r="A131" s="10" t="s">
        <v>142</v>
      </c>
      <c r="B131" s="5" t="s">
        <v>143</v>
      </c>
      <c r="C131" s="68">
        <v>0</v>
      </c>
      <c r="D131" s="81">
        <v>0</v>
      </c>
      <c r="E131" s="81">
        <f t="shared" si="13"/>
        <v>0</v>
      </c>
      <c r="F131" s="68">
        <v>0</v>
      </c>
      <c r="G131" s="78">
        <v>0</v>
      </c>
      <c r="H131" s="78">
        <f t="shared" si="14"/>
        <v>0</v>
      </c>
      <c r="I131" s="6">
        <v>0</v>
      </c>
      <c r="J131" s="78">
        <v>0</v>
      </c>
      <c r="K131" s="78">
        <f t="shared" si="15"/>
        <v>0</v>
      </c>
    </row>
    <row r="132" spans="1:13">
      <c r="A132" s="10" t="s">
        <v>144</v>
      </c>
      <c r="B132" s="5" t="s">
        <v>145</v>
      </c>
      <c r="C132" s="68">
        <v>28000</v>
      </c>
      <c r="D132" s="81">
        <v>0</v>
      </c>
      <c r="E132" s="81">
        <f t="shared" si="13"/>
        <v>28000</v>
      </c>
      <c r="F132" s="68">
        <v>30000</v>
      </c>
      <c r="G132" s="78">
        <v>0</v>
      </c>
      <c r="H132" s="78">
        <f t="shared" si="14"/>
        <v>30000</v>
      </c>
      <c r="I132" s="6">
        <v>30000</v>
      </c>
      <c r="J132" s="78">
        <v>0</v>
      </c>
      <c r="K132" s="78">
        <f t="shared" si="15"/>
        <v>30000</v>
      </c>
    </row>
    <row r="133" spans="1:13">
      <c r="A133" s="10" t="s">
        <v>146</v>
      </c>
      <c r="B133" s="5" t="s">
        <v>147</v>
      </c>
      <c r="C133" s="76">
        <v>6380</v>
      </c>
      <c r="D133" s="135">
        <v>0</v>
      </c>
      <c r="E133" s="135">
        <f t="shared" si="13"/>
        <v>6380</v>
      </c>
      <c r="F133" s="76">
        <v>5480</v>
      </c>
      <c r="G133" s="83">
        <v>0</v>
      </c>
      <c r="H133" s="83">
        <f t="shared" si="14"/>
        <v>5480</v>
      </c>
      <c r="I133" s="22">
        <v>5480</v>
      </c>
      <c r="J133" s="83">
        <v>0</v>
      </c>
      <c r="K133" s="83">
        <f t="shared" si="15"/>
        <v>5480</v>
      </c>
    </row>
    <row r="134" spans="1:13">
      <c r="A134" s="10" t="s">
        <v>148</v>
      </c>
      <c r="B134" s="5" t="s">
        <v>149</v>
      </c>
      <c r="C134" s="68">
        <v>462907</v>
      </c>
      <c r="D134" s="81">
        <v>0</v>
      </c>
      <c r="E134" s="81">
        <f t="shared" si="13"/>
        <v>462907</v>
      </c>
      <c r="F134" s="68">
        <v>420000</v>
      </c>
      <c r="G134" s="78">
        <v>0</v>
      </c>
      <c r="H134" s="78">
        <f t="shared" si="14"/>
        <v>420000</v>
      </c>
      <c r="I134" s="6">
        <v>420000</v>
      </c>
      <c r="J134" s="78">
        <v>0</v>
      </c>
      <c r="K134" s="78">
        <f t="shared" si="15"/>
        <v>420000</v>
      </c>
    </row>
    <row r="135" spans="1:13">
      <c r="A135" s="10" t="s">
        <v>150</v>
      </c>
      <c r="B135" s="5" t="s">
        <v>151</v>
      </c>
      <c r="C135" s="76">
        <v>12000</v>
      </c>
      <c r="D135" s="135">
        <v>0</v>
      </c>
      <c r="E135" s="135">
        <f t="shared" si="13"/>
        <v>12000</v>
      </c>
      <c r="F135" s="76">
        <v>7500</v>
      </c>
      <c r="G135" s="83">
        <v>0</v>
      </c>
      <c r="H135" s="83">
        <f t="shared" si="14"/>
        <v>7500</v>
      </c>
      <c r="I135" s="22">
        <v>7500</v>
      </c>
      <c r="J135" s="83">
        <v>0</v>
      </c>
      <c r="K135" s="83">
        <f t="shared" si="15"/>
        <v>7500</v>
      </c>
    </row>
    <row r="136" spans="1:13">
      <c r="A136" s="10" t="s">
        <v>152</v>
      </c>
      <c r="B136" s="5" t="s">
        <v>153</v>
      </c>
      <c r="C136" s="68">
        <v>40400</v>
      </c>
      <c r="D136" s="81">
        <v>0</v>
      </c>
      <c r="E136" s="81">
        <f t="shared" si="13"/>
        <v>40400</v>
      </c>
      <c r="F136" s="68">
        <v>25800</v>
      </c>
      <c r="G136" s="78">
        <v>0</v>
      </c>
      <c r="H136" s="78">
        <f t="shared" si="14"/>
        <v>25800</v>
      </c>
      <c r="I136" s="6">
        <v>25800</v>
      </c>
      <c r="J136" s="78">
        <v>0</v>
      </c>
      <c r="K136" s="78">
        <f t="shared" si="15"/>
        <v>25800</v>
      </c>
    </row>
    <row r="137" spans="1:13">
      <c r="A137" s="10" t="s">
        <v>154</v>
      </c>
      <c r="B137" s="5" t="s">
        <v>155</v>
      </c>
      <c r="C137" s="68">
        <v>44400</v>
      </c>
      <c r="D137" s="81">
        <v>0</v>
      </c>
      <c r="E137" s="81">
        <f t="shared" si="13"/>
        <v>44400</v>
      </c>
      <c r="F137" s="68">
        <v>45400</v>
      </c>
      <c r="G137" s="78">
        <v>0</v>
      </c>
      <c r="H137" s="78">
        <f t="shared" si="14"/>
        <v>45400</v>
      </c>
      <c r="I137" s="6">
        <v>45400</v>
      </c>
      <c r="J137" s="78">
        <v>0</v>
      </c>
      <c r="K137" s="78">
        <f t="shared" si="15"/>
        <v>45400</v>
      </c>
    </row>
    <row r="138" spans="1:13">
      <c r="A138" s="10" t="s">
        <v>156</v>
      </c>
      <c r="B138" s="5" t="s">
        <v>157</v>
      </c>
      <c r="C138" s="68">
        <v>0</v>
      </c>
      <c r="D138" s="81">
        <v>0</v>
      </c>
      <c r="E138" s="81">
        <f t="shared" si="13"/>
        <v>0</v>
      </c>
      <c r="F138" s="68">
        <v>0</v>
      </c>
      <c r="G138" s="78">
        <v>0</v>
      </c>
      <c r="H138" s="78">
        <f t="shared" si="14"/>
        <v>0</v>
      </c>
      <c r="I138" s="6">
        <v>0</v>
      </c>
      <c r="J138" s="78">
        <v>0</v>
      </c>
      <c r="K138" s="78">
        <f t="shared" si="15"/>
        <v>0</v>
      </c>
    </row>
    <row r="139" spans="1:13">
      <c r="A139" s="10" t="s">
        <v>158</v>
      </c>
      <c r="B139" s="5" t="s">
        <v>159</v>
      </c>
      <c r="C139" s="68">
        <v>0</v>
      </c>
      <c r="D139" s="81">
        <v>0</v>
      </c>
      <c r="E139" s="81">
        <f t="shared" si="13"/>
        <v>0</v>
      </c>
      <c r="F139" s="68">
        <v>0</v>
      </c>
      <c r="G139" s="78">
        <v>0</v>
      </c>
      <c r="H139" s="78">
        <f t="shared" si="14"/>
        <v>0</v>
      </c>
      <c r="I139" s="6">
        <v>0</v>
      </c>
      <c r="J139" s="78">
        <v>0</v>
      </c>
      <c r="K139" s="78">
        <f t="shared" si="15"/>
        <v>0</v>
      </c>
    </row>
    <row r="140" spans="1:13">
      <c r="A140" s="10" t="s">
        <v>160</v>
      </c>
      <c r="B140" s="5" t="s">
        <v>161</v>
      </c>
      <c r="C140" s="68">
        <v>374216</v>
      </c>
      <c r="D140" s="81">
        <v>0</v>
      </c>
      <c r="E140" s="81">
        <f t="shared" si="13"/>
        <v>374216</v>
      </c>
      <c r="F140" s="68">
        <v>250000</v>
      </c>
      <c r="G140" s="78">
        <v>0</v>
      </c>
      <c r="H140" s="78">
        <f t="shared" si="14"/>
        <v>250000</v>
      </c>
      <c r="I140" s="6">
        <v>255000</v>
      </c>
      <c r="J140" s="78">
        <v>0</v>
      </c>
      <c r="K140" s="78">
        <f t="shared" si="15"/>
        <v>255000</v>
      </c>
    </row>
    <row r="141" spans="1:13">
      <c r="A141" s="10" t="s">
        <v>162</v>
      </c>
      <c r="B141" s="5" t="s">
        <v>163</v>
      </c>
      <c r="C141" s="64">
        <v>3200</v>
      </c>
      <c r="D141" s="78">
        <v>0</v>
      </c>
      <c r="E141" s="78">
        <f t="shared" si="13"/>
        <v>3200</v>
      </c>
      <c r="F141" s="6">
        <v>2500</v>
      </c>
      <c r="G141" s="78">
        <v>0</v>
      </c>
      <c r="H141" s="78">
        <f t="shared" si="14"/>
        <v>2500</v>
      </c>
      <c r="I141" s="6">
        <v>2500</v>
      </c>
      <c r="J141" s="78">
        <v>0</v>
      </c>
      <c r="K141" s="78">
        <f t="shared" si="15"/>
        <v>2500</v>
      </c>
    </row>
    <row r="142" spans="1:13">
      <c r="A142" s="10" t="s">
        <v>164</v>
      </c>
      <c r="B142" s="5" t="s">
        <v>165</v>
      </c>
      <c r="C142" s="64">
        <v>30762</v>
      </c>
      <c r="D142" s="81">
        <v>28880</v>
      </c>
      <c r="E142" s="78">
        <f t="shared" si="13"/>
        <v>59642</v>
      </c>
      <c r="F142" s="6">
        <v>11000</v>
      </c>
      <c r="G142" s="78">
        <v>0</v>
      </c>
      <c r="H142" s="78">
        <f t="shared" si="14"/>
        <v>11000</v>
      </c>
      <c r="I142" s="6">
        <v>12000</v>
      </c>
      <c r="J142" s="78">
        <v>0</v>
      </c>
      <c r="K142" s="78">
        <f t="shared" si="15"/>
        <v>12000</v>
      </c>
    </row>
    <row r="143" spans="1:13">
      <c r="A143" s="7" t="s">
        <v>166</v>
      </c>
      <c r="B143" s="8" t="s">
        <v>8</v>
      </c>
      <c r="C143" s="23">
        <v>1361335</v>
      </c>
      <c r="D143" s="84">
        <f>SUM(D124:D142)</f>
        <v>28880</v>
      </c>
      <c r="E143" s="84">
        <f t="shared" si="13"/>
        <v>1390215</v>
      </c>
      <c r="F143" s="23">
        <v>1049524</v>
      </c>
      <c r="G143" s="84">
        <f>SUM(G124:G142)</f>
        <v>0</v>
      </c>
      <c r="H143" s="84">
        <f t="shared" si="14"/>
        <v>1049524</v>
      </c>
      <c r="I143" s="23">
        <v>1055524</v>
      </c>
      <c r="J143" s="84">
        <f>SUM(J122:J142)</f>
        <v>0</v>
      </c>
      <c r="K143" s="84">
        <f t="shared" si="15"/>
        <v>1055524</v>
      </c>
    </row>
    <row r="144" spans="1:13">
      <c r="A144" s="7"/>
      <c r="B144" s="8" t="s">
        <v>167</v>
      </c>
      <c r="C144" s="23">
        <v>49765938</v>
      </c>
      <c r="D144" s="84">
        <f>D143+D123+D118+D115+D92+D62+D60+D54+D50+D47+D38+D32+D29+D27+D25+D22+D19+D16</f>
        <v>4216408</v>
      </c>
      <c r="E144" s="84">
        <f t="shared" si="13"/>
        <v>53982346</v>
      </c>
      <c r="F144" s="23">
        <v>49383272</v>
      </c>
      <c r="G144" s="84">
        <f>G143+G123+G118+G115+G92+G62+G60+G54+G50+G47+G38+G32+G29+G27+G25+G22+G19+G16</f>
        <v>0</v>
      </c>
      <c r="H144" s="84">
        <f t="shared" si="14"/>
        <v>49383272</v>
      </c>
      <c r="I144" s="23">
        <v>47122677</v>
      </c>
      <c r="J144" s="84">
        <f>J143+J123+J118+J115+J92+J62+J60+J54+J50+J47+J38+J32+J29+J27+J25+J22+J19+J16</f>
        <v>0</v>
      </c>
      <c r="K144" s="84">
        <f t="shared" si="15"/>
        <v>47122677</v>
      </c>
      <c r="L144" s="32"/>
      <c r="M144" s="32"/>
    </row>
    <row r="145" spans="1:14">
      <c r="A145" s="24" t="s">
        <v>168</v>
      </c>
      <c r="B145" s="25" t="s">
        <v>169</v>
      </c>
      <c r="C145" s="68">
        <v>2196790</v>
      </c>
      <c r="D145" s="81">
        <v>0</v>
      </c>
      <c r="E145" s="81">
        <f t="shared" si="13"/>
        <v>2196790</v>
      </c>
      <c r="F145" s="6">
        <v>0</v>
      </c>
      <c r="G145" s="78">
        <v>0</v>
      </c>
      <c r="H145" s="78">
        <f t="shared" si="14"/>
        <v>0</v>
      </c>
      <c r="I145" s="6">
        <v>0</v>
      </c>
      <c r="J145" s="81">
        <v>0</v>
      </c>
      <c r="K145" s="81">
        <f t="shared" si="15"/>
        <v>0</v>
      </c>
    </row>
    <row r="146" spans="1:14">
      <c r="A146" s="24"/>
      <c r="B146" s="138" t="s">
        <v>328</v>
      </c>
      <c r="C146" s="68">
        <v>72989</v>
      </c>
      <c r="D146" s="81">
        <v>0</v>
      </c>
      <c r="E146" s="81">
        <f t="shared" ref="E146:E156" si="16">SUM(C146:D146)</f>
        <v>72989</v>
      </c>
      <c r="F146" s="68">
        <v>85690</v>
      </c>
      <c r="G146" s="81">
        <v>0</v>
      </c>
      <c r="H146" s="81">
        <f t="shared" ref="H146:H156" si="17">SUM(F146:G146)</f>
        <v>85690</v>
      </c>
      <c r="I146" s="6">
        <v>0</v>
      </c>
      <c r="J146" s="78">
        <v>0</v>
      </c>
      <c r="K146" s="78">
        <f t="shared" ref="K146:K156" si="18">SUM(I146:J146)</f>
        <v>0</v>
      </c>
    </row>
    <row r="147" spans="1:14" s="63" customFormat="1">
      <c r="A147" s="24"/>
      <c r="B147" s="139" t="s">
        <v>361</v>
      </c>
      <c r="C147" s="68">
        <v>76500</v>
      </c>
      <c r="D147" s="68">
        <v>0</v>
      </c>
      <c r="E147" s="68">
        <f t="shared" si="16"/>
        <v>76500</v>
      </c>
      <c r="F147" s="68">
        <v>0</v>
      </c>
      <c r="G147" s="68">
        <v>0</v>
      </c>
      <c r="H147" s="68">
        <v>0</v>
      </c>
      <c r="I147" s="68">
        <v>0</v>
      </c>
      <c r="J147" s="64">
        <v>0</v>
      </c>
      <c r="K147" s="64">
        <v>0</v>
      </c>
    </row>
    <row r="148" spans="1:14" s="63" customFormat="1">
      <c r="A148" s="121"/>
      <c r="B148" s="139" t="s">
        <v>362</v>
      </c>
      <c r="C148" s="68">
        <v>0</v>
      </c>
      <c r="D148" s="68">
        <v>0</v>
      </c>
      <c r="E148" s="68">
        <v>0</v>
      </c>
      <c r="F148" s="68">
        <v>47652</v>
      </c>
      <c r="G148" s="68">
        <v>0</v>
      </c>
      <c r="H148" s="68">
        <f t="shared" si="17"/>
        <v>47652</v>
      </c>
      <c r="I148" s="64">
        <v>0</v>
      </c>
      <c r="J148" s="64">
        <v>0</v>
      </c>
      <c r="K148" s="64">
        <v>0</v>
      </c>
    </row>
    <row r="149" spans="1:14">
      <c r="A149" s="24"/>
      <c r="B149" s="139" t="s">
        <v>363</v>
      </c>
      <c r="C149" s="68">
        <v>613470</v>
      </c>
      <c r="D149" s="123">
        <v>0</v>
      </c>
      <c r="E149" s="81">
        <f t="shared" si="16"/>
        <v>613470</v>
      </c>
      <c r="F149" s="68">
        <v>0</v>
      </c>
      <c r="G149" s="78">
        <v>0</v>
      </c>
      <c r="H149" s="78">
        <f t="shared" si="17"/>
        <v>0</v>
      </c>
      <c r="I149" s="6">
        <v>0</v>
      </c>
      <c r="J149" s="78">
        <v>0</v>
      </c>
      <c r="K149" s="78">
        <f t="shared" si="18"/>
        <v>0</v>
      </c>
      <c r="L149" s="54"/>
      <c r="M149" s="54"/>
      <c r="N149" s="54"/>
    </row>
    <row r="150" spans="1:14">
      <c r="A150" s="24"/>
      <c r="B150" s="138" t="s">
        <v>333</v>
      </c>
      <c r="C150" s="68">
        <v>68659</v>
      </c>
      <c r="D150" s="81">
        <v>0</v>
      </c>
      <c r="E150" s="81">
        <f t="shared" si="16"/>
        <v>68659</v>
      </c>
      <c r="F150" s="68">
        <v>68659</v>
      </c>
      <c r="G150" s="81">
        <v>0</v>
      </c>
      <c r="H150" s="81">
        <f t="shared" si="17"/>
        <v>68659</v>
      </c>
      <c r="I150" s="68">
        <v>0</v>
      </c>
      <c r="J150" s="78">
        <v>0</v>
      </c>
      <c r="K150" s="78">
        <f t="shared" si="18"/>
        <v>0</v>
      </c>
      <c r="L150" s="54"/>
      <c r="M150" s="54"/>
      <c r="N150" s="54"/>
    </row>
    <row r="151" spans="1:14">
      <c r="A151" s="24"/>
      <c r="B151" s="138" t="s">
        <v>334</v>
      </c>
      <c r="C151" s="68">
        <v>228513</v>
      </c>
      <c r="D151" s="81">
        <v>0</v>
      </c>
      <c r="E151" s="81">
        <f t="shared" si="16"/>
        <v>228513</v>
      </c>
      <c r="F151" s="68">
        <v>228513</v>
      </c>
      <c r="G151" s="81">
        <v>0</v>
      </c>
      <c r="H151" s="81">
        <f t="shared" si="17"/>
        <v>228513</v>
      </c>
      <c r="I151" s="6">
        <v>0</v>
      </c>
      <c r="J151" s="78">
        <v>0</v>
      </c>
      <c r="K151" s="78">
        <f t="shared" si="18"/>
        <v>0</v>
      </c>
      <c r="L151" s="54"/>
      <c r="M151" s="54"/>
      <c r="N151" s="54"/>
    </row>
    <row r="152" spans="1:14" s="63" customFormat="1" ht="24">
      <c r="A152" s="121"/>
      <c r="B152" s="140" t="s">
        <v>364</v>
      </c>
      <c r="C152" s="123">
        <v>417057</v>
      </c>
      <c r="D152" s="123">
        <v>0</v>
      </c>
      <c r="E152" s="123">
        <f t="shared" si="16"/>
        <v>417057</v>
      </c>
      <c r="F152" s="123">
        <v>417057</v>
      </c>
      <c r="G152" s="123">
        <v>0</v>
      </c>
      <c r="H152" s="123">
        <f t="shared" si="17"/>
        <v>417057</v>
      </c>
      <c r="I152" s="123">
        <v>0</v>
      </c>
      <c r="J152" s="122">
        <v>0</v>
      </c>
      <c r="K152" s="122">
        <f t="shared" si="18"/>
        <v>0</v>
      </c>
      <c r="L152" s="54"/>
      <c r="M152" s="54"/>
      <c r="N152" s="54"/>
    </row>
    <row r="153" spans="1:14">
      <c r="A153" s="24"/>
      <c r="B153" s="105" t="s">
        <v>336</v>
      </c>
      <c r="C153" s="68">
        <v>0</v>
      </c>
      <c r="D153" s="81">
        <v>0</v>
      </c>
      <c r="E153" s="81">
        <f t="shared" si="16"/>
        <v>0</v>
      </c>
      <c r="F153" s="68">
        <v>150000</v>
      </c>
      <c r="G153" s="81">
        <v>0</v>
      </c>
      <c r="H153" s="81">
        <f t="shared" si="17"/>
        <v>150000</v>
      </c>
      <c r="I153" s="68">
        <v>0</v>
      </c>
      <c r="J153" s="81">
        <v>0</v>
      </c>
      <c r="K153" s="81">
        <f t="shared" si="18"/>
        <v>0</v>
      </c>
      <c r="L153" s="54"/>
      <c r="M153" s="54"/>
      <c r="N153" s="54"/>
    </row>
    <row r="154" spans="1:14">
      <c r="A154" s="24"/>
      <c r="B154" s="105" t="s">
        <v>170</v>
      </c>
      <c r="C154" s="68">
        <v>724058</v>
      </c>
      <c r="D154" s="81">
        <v>0</v>
      </c>
      <c r="E154" s="81">
        <f t="shared" si="16"/>
        <v>724058</v>
      </c>
      <c r="F154" s="68">
        <v>0</v>
      </c>
      <c r="G154" s="81">
        <v>0</v>
      </c>
      <c r="H154" s="81">
        <f t="shared" si="17"/>
        <v>0</v>
      </c>
      <c r="I154" s="68">
        <v>0</v>
      </c>
      <c r="J154" s="81">
        <v>0</v>
      </c>
      <c r="K154" s="81">
        <f t="shared" si="18"/>
        <v>0</v>
      </c>
      <c r="L154" s="54"/>
      <c r="M154" s="54"/>
      <c r="N154" s="54"/>
    </row>
    <row r="155" spans="1:14">
      <c r="A155" s="24"/>
      <c r="B155" s="138" t="s">
        <v>171</v>
      </c>
      <c r="C155" s="68">
        <v>0</v>
      </c>
      <c r="D155" s="81">
        <v>0</v>
      </c>
      <c r="E155" s="81">
        <f t="shared" si="16"/>
        <v>0</v>
      </c>
      <c r="F155" s="68">
        <v>3236141</v>
      </c>
      <c r="G155" s="81">
        <v>0</v>
      </c>
      <c r="H155" s="81">
        <f t="shared" si="17"/>
        <v>3236141</v>
      </c>
      <c r="I155" s="68">
        <v>0</v>
      </c>
      <c r="J155" s="81">
        <v>0</v>
      </c>
      <c r="K155" s="81">
        <f t="shared" si="18"/>
        <v>0</v>
      </c>
      <c r="L155" s="53"/>
      <c r="M155" s="54"/>
      <c r="N155" s="54"/>
    </row>
    <row r="156" spans="1:14">
      <c r="A156" s="24"/>
      <c r="B156" s="138" t="s">
        <v>337</v>
      </c>
      <c r="C156" s="68">
        <v>106184</v>
      </c>
      <c r="D156" s="81">
        <v>0</v>
      </c>
      <c r="E156" s="81">
        <f t="shared" si="16"/>
        <v>106184</v>
      </c>
      <c r="F156" s="68">
        <v>106184</v>
      </c>
      <c r="G156" s="81">
        <v>0</v>
      </c>
      <c r="H156" s="81">
        <f t="shared" si="17"/>
        <v>106184</v>
      </c>
      <c r="I156" s="68">
        <v>0</v>
      </c>
      <c r="J156" s="81">
        <v>0</v>
      </c>
      <c r="K156" s="81">
        <f t="shared" si="18"/>
        <v>0</v>
      </c>
      <c r="L156" s="54"/>
      <c r="M156" s="54"/>
      <c r="N156" s="54"/>
    </row>
    <row r="157" spans="1:14">
      <c r="A157" s="24"/>
      <c r="B157" s="27" t="s">
        <v>172</v>
      </c>
      <c r="C157" s="28">
        <v>4504220</v>
      </c>
      <c r="D157" s="85">
        <f>SUM(D145:D156)</f>
        <v>0</v>
      </c>
      <c r="E157" s="85">
        <f>SUM(C157:D157)</f>
        <v>4504220</v>
      </c>
      <c r="F157" s="28">
        <v>4339896</v>
      </c>
      <c r="G157" s="85">
        <f>SUM(G145:G156)</f>
        <v>0</v>
      </c>
      <c r="H157" s="85">
        <f>SUM(F157:G157)</f>
        <v>4339896</v>
      </c>
      <c r="I157" s="28">
        <v>0</v>
      </c>
      <c r="J157" s="85">
        <f>SUM(J145:J156)</f>
        <v>0</v>
      </c>
      <c r="K157" s="85">
        <f>SUM(I157:J157)</f>
        <v>0</v>
      </c>
      <c r="L157" s="54"/>
      <c r="M157" s="54"/>
      <c r="N157" s="54"/>
    </row>
    <row r="158" spans="1:14">
      <c r="A158" s="24"/>
      <c r="B158" s="27" t="s">
        <v>173</v>
      </c>
      <c r="C158" s="64">
        <v>38716</v>
      </c>
      <c r="D158" s="78">
        <v>0</v>
      </c>
      <c r="E158" s="78">
        <f>SUM(C158:D158)</f>
        <v>38716</v>
      </c>
      <c r="F158" s="6">
        <v>0</v>
      </c>
      <c r="G158" s="78">
        <v>0</v>
      </c>
      <c r="H158" s="78">
        <f>SUM(F158:G158)</f>
        <v>0</v>
      </c>
      <c r="I158" s="6">
        <v>0</v>
      </c>
      <c r="J158" s="78">
        <v>0</v>
      </c>
      <c r="K158" s="78">
        <f>SUM(I158:J158)</f>
        <v>0</v>
      </c>
    </row>
    <row r="159" spans="1:14">
      <c r="A159" s="24"/>
      <c r="B159" s="27" t="s">
        <v>174</v>
      </c>
      <c r="C159" s="64">
        <v>25978</v>
      </c>
      <c r="D159" s="78">
        <v>0</v>
      </c>
      <c r="E159" s="78">
        <f>SUM(C159:D159)</f>
        <v>25978</v>
      </c>
      <c r="F159" s="6">
        <v>0</v>
      </c>
      <c r="G159" s="78">
        <v>0</v>
      </c>
      <c r="H159" s="78">
        <f>SUM(F159:G159)</f>
        <v>0</v>
      </c>
      <c r="I159" s="6">
        <v>0</v>
      </c>
      <c r="J159" s="78">
        <v>0</v>
      </c>
      <c r="K159" s="78">
        <f>SUM(I159:J159)</f>
        <v>0</v>
      </c>
    </row>
    <row r="160" spans="1:14">
      <c r="A160" s="24"/>
      <c r="B160" s="27" t="s">
        <v>175</v>
      </c>
      <c r="C160" s="64">
        <v>0</v>
      </c>
      <c r="D160" s="78">
        <v>0</v>
      </c>
      <c r="E160" s="78">
        <f>SUM(C160:D160)</f>
        <v>0</v>
      </c>
      <c r="F160" s="6">
        <v>0</v>
      </c>
      <c r="G160" s="78">
        <v>0</v>
      </c>
      <c r="H160" s="78">
        <f>SUM(F160:G160)</f>
        <v>0</v>
      </c>
      <c r="I160" s="6">
        <v>0</v>
      </c>
      <c r="J160" s="78">
        <v>0</v>
      </c>
      <c r="K160" s="78">
        <f>SUM(I160:J160)</f>
        <v>0</v>
      </c>
    </row>
    <row r="161" spans="1:13">
      <c r="A161" s="24"/>
      <c r="B161" s="27" t="s">
        <v>176</v>
      </c>
      <c r="C161" s="68">
        <v>6404761</v>
      </c>
      <c r="D161" s="81">
        <v>0</v>
      </c>
      <c r="E161" s="78">
        <f>SUM(C161:D161)</f>
        <v>6404761</v>
      </c>
      <c r="F161" s="52">
        <v>0</v>
      </c>
      <c r="G161" s="81">
        <v>0</v>
      </c>
      <c r="H161" s="81">
        <f>SUM(F161:G161)</f>
        <v>0</v>
      </c>
      <c r="I161" s="52">
        <v>0</v>
      </c>
      <c r="J161" s="81">
        <v>0</v>
      </c>
      <c r="K161" s="81">
        <f>SUM(I161:J161)</f>
        <v>0</v>
      </c>
    </row>
    <row r="162" spans="1:13">
      <c r="A162" s="14"/>
      <c r="B162" s="29" t="s">
        <v>177</v>
      </c>
      <c r="C162" s="9">
        <v>60739613</v>
      </c>
      <c r="D162" s="79">
        <f>D161+D160+D159+D158+D157+D144</f>
        <v>4216408</v>
      </c>
      <c r="E162" s="79">
        <f>E161+E160+E159+E158+E157+E144</f>
        <v>64956021</v>
      </c>
      <c r="F162" s="30">
        <v>53723168</v>
      </c>
      <c r="G162" s="95">
        <f>G161+G160+G159+G158+G157+G144</f>
        <v>0</v>
      </c>
      <c r="H162" s="95">
        <f>H161+H160+H159+H158+H157+H144</f>
        <v>53723168</v>
      </c>
      <c r="I162" s="30">
        <v>47122677</v>
      </c>
      <c r="J162" s="79">
        <f>J161+J160+J159+J158+J157+J144</f>
        <v>0</v>
      </c>
      <c r="K162" s="79">
        <f>K161+K160+K159+K158+K157+K144</f>
        <v>47122677</v>
      </c>
      <c r="M162" s="32"/>
    </row>
    <row r="163" spans="1:13">
      <c r="A163" s="1"/>
      <c r="B163" s="31"/>
      <c r="I163" s="32"/>
    </row>
    <row r="164" spans="1:13">
      <c r="A164" s="1"/>
      <c r="B164" s="31"/>
      <c r="I164" s="32"/>
    </row>
    <row r="165" spans="1:13" ht="15.45">
      <c r="A165" s="1"/>
      <c r="B165" s="188" t="s">
        <v>466</v>
      </c>
      <c r="C165" s="188" t="s">
        <v>465</v>
      </c>
      <c r="D165" s="188"/>
      <c r="I165" s="32"/>
    </row>
    <row r="166" spans="1:13">
      <c r="A166" s="1"/>
      <c r="B166" s="33"/>
      <c r="I166" s="32"/>
    </row>
    <row r="167" spans="1:13">
      <c r="A167" s="1"/>
      <c r="B167" s="189" t="s">
        <v>467</v>
      </c>
      <c r="I167" s="32"/>
    </row>
    <row r="168" spans="1:13">
      <c r="A168" s="1"/>
      <c r="B168" s="189" t="s">
        <v>468</v>
      </c>
      <c r="F168" s="47"/>
      <c r="G168" s="47"/>
      <c r="J168" s="47"/>
      <c r="K168" s="59" t="s">
        <v>309</v>
      </c>
    </row>
    <row r="169" spans="1:13">
      <c r="A169" s="1"/>
      <c r="B169" s="33"/>
      <c r="F169" s="48"/>
      <c r="G169" s="70"/>
      <c r="J169" s="70"/>
      <c r="K169" s="48" t="s">
        <v>307</v>
      </c>
    </row>
    <row r="170" spans="1:13" s="63" customFormat="1">
      <c r="A170" s="1"/>
      <c r="B170" s="33"/>
      <c r="C170" s="72"/>
      <c r="D170" s="72"/>
      <c r="E170" s="72"/>
      <c r="F170" s="70"/>
      <c r="G170" s="70"/>
      <c r="J170" s="70"/>
      <c r="K170" s="70"/>
    </row>
    <row r="171" spans="1:13" s="63" customFormat="1">
      <c r="A171" s="1"/>
      <c r="B171" s="33"/>
      <c r="C171" s="72"/>
      <c r="D171" s="72"/>
      <c r="E171" s="72"/>
      <c r="F171" s="70"/>
      <c r="G171" s="70"/>
      <c r="J171" s="70"/>
      <c r="K171" s="70"/>
    </row>
    <row r="172" spans="1:13" s="63" customFormat="1" ht="15.45">
      <c r="A172" s="184" t="s">
        <v>309</v>
      </c>
      <c r="B172" s="33"/>
      <c r="C172" s="72"/>
      <c r="D172" s="72"/>
      <c r="E172" s="72"/>
      <c r="F172" s="70"/>
      <c r="G172" s="70"/>
      <c r="J172" s="70"/>
      <c r="K172" s="70"/>
    </row>
    <row r="173" spans="1:13" s="63" customFormat="1" ht="15.45">
      <c r="A173" s="183" t="s">
        <v>307</v>
      </c>
      <c r="B173" s="33"/>
      <c r="C173" s="72"/>
      <c r="D173" s="72"/>
      <c r="E173" s="72"/>
      <c r="F173" s="70"/>
      <c r="G173" s="70"/>
      <c r="J173" s="70"/>
      <c r="K173" s="70"/>
    </row>
    <row r="174" spans="1:13" s="63" customFormat="1" ht="15.45">
      <c r="A174" s="183" t="s">
        <v>463</v>
      </c>
      <c r="B174" s="33"/>
      <c r="C174" s="72"/>
      <c r="D174" s="72"/>
      <c r="E174" s="72"/>
      <c r="F174" s="70"/>
      <c r="G174" s="70"/>
      <c r="J174" s="70"/>
      <c r="K174" s="70"/>
    </row>
    <row r="175" spans="1:13" s="63" customFormat="1" ht="15.45">
      <c r="A175" s="183" t="s">
        <v>464</v>
      </c>
      <c r="B175" s="33"/>
      <c r="C175" s="72"/>
      <c r="D175" s="72"/>
      <c r="E175" s="72"/>
      <c r="F175" s="70"/>
      <c r="G175" s="70"/>
      <c r="J175" s="70"/>
      <c r="K175" s="70"/>
    </row>
    <row r="176" spans="1:13" s="63" customFormat="1">
      <c r="B176" s="33"/>
      <c r="C176" s="72"/>
      <c r="D176" s="72"/>
      <c r="E176" s="72"/>
      <c r="F176" s="70"/>
      <c r="G176" s="70"/>
      <c r="J176" s="70"/>
      <c r="K176" s="70"/>
    </row>
    <row r="177" spans="1:11" s="63" customFormat="1">
      <c r="A177" s="185" t="s">
        <v>309</v>
      </c>
      <c r="B177" s="33"/>
      <c r="C177" s="72"/>
      <c r="D177" s="72"/>
      <c r="E177" s="72"/>
      <c r="F177" s="70"/>
      <c r="G177" s="70"/>
      <c r="J177" s="70"/>
      <c r="K177" s="70"/>
    </row>
    <row r="178" spans="1:11">
      <c r="A178" s="186" t="s">
        <v>307</v>
      </c>
      <c r="F178" s="49"/>
      <c r="G178" s="71"/>
      <c r="J178" s="71"/>
      <c r="K178" s="48" t="s">
        <v>366</v>
      </c>
    </row>
    <row r="179" spans="1:11">
      <c r="A179" s="186" t="s">
        <v>461</v>
      </c>
      <c r="F179" s="48"/>
      <c r="G179" s="70"/>
      <c r="J179" s="70"/>
      <c r="K179" s="48" t="s">
        <v>308</v>
      </c>
    </row>
    <row r="180" spans="1:11">
      <c r="A180" s="186" t="s">
        <v>462</v>
      </c>
      <c r="I180" s="32"/>
    </row>
    <row r="181" spans="1:11">
      <c r="I181" s="32"/>
    </row>
    <row r="182" spans="1:11" ht="15.45">
      <c r="A182" s="1"/>
      <c r="B182" s="187" t="s">
        <v>178</v>
      </c>
      <c r="I182" s="32"/>
    </row>
    <row r="183" spans="1:11" ht="25.5" customHeight="1">
      <c r="A183" s="34" t="s">
        <v>1</v>
      </c>
      <c r="B183" s="35" t="s">
        <v>2</v>
      </c>
      <c r="C183" s="3" t="s">
        <v>313</v>
      </c>
      <c r="D183" s="77" t="s">
        <v>312</v>
      </c>
      <c r="E183" s="77" t="s">
        <v>313</v>
      </c>
      <c r="F183" s="3" t="s">
        <v>314</v>
      </c>
      <c r="G183" s="77" t="s">
        <v>312</v>
      </c>
      <c r="H183" s="77" t="s">
        <v>314</v>
      </c>
      <c r="I183" s="3" t="s">
        <v>315</v>
      </c>
      <c r="J183" s="77" t="s">
        <v>312</v>
      </c>
      <c r="K183" s="77" t="s">
        <v>315</v>
      </c>
    </row>
    <row r="184" spans="1:11">
      <c r="A184" s="4" t="s">
        <v>179</v>
      </c>
      <c r="B184" s="105" t="s">
        <v>180</v>
      </c>
      <c r="C184" s="66">
        <v>1444774</v>
      </c>
      <c r="D184" s="86">
        <v>0</v>
      </c>
      <c r="E184" s="86">
        <f t="shared" ref="E184:E227" si="19">SUM(C184:D184)</f>
        <v>1444774</v>
      </c>
      <c r="F184" s="20">
        <v>1434923</v>
      </c>
      <c r="G184" s="86">
        <v>0</v>
      </c>
      <c r="H184" s="86">
        <f t="shared" ref="H184:H214" si="20">SUM(F184:G184)</f>
        <v>1434923</v>
      </c>
      <c r="I184" s="20">
        <v>1423671</v>
      </c>
      <c r="J184" s="86">
        <v>0</v>
      </c>
      <c r="K184" s="86">
        <f t="shared" ref="K184:K214" si="21">SUM(I184:J184)</f>
        <v>1423671</v>
      </c>
    </row>
    <row r="185" spans="1:11">
      <c r="A185" s="62" t="s">
        <v>179</v>
      </c>
      <c r="B185" s="105" t="s">
        <v>181</v>
      </c>
      <c r="C185" s="66">
        <v>35064</v>
      </c>
      <c r="D185" s="87">
        <v>0</v>
      </c>
      <c r="E185" s="86">
        <f t="shared" si="19"/>
        <v>35064</v>
      </c>
      <c r="F185" s="20">
        <v>30900</v>
      </c>
      <c r="G185" s="86">
        <v>0</v>
      </c>
      <c r="H185" s="86">
        <f t="shared" si="20"/>
        <v>30900</v>
      </c>
      <c r="I185" s="20">
        <v>30900</v>
      </c>
      <c r="J185" s="86">
        <v>0</v>
      </c>
      <c r="K185" s="86">
        <f t="shared" si="21"/>
        <v>30900</v>
      </c>
    </row>
    <row r="186" spans="1:11">
      <c r="A186" s="4" t="s">
        <v>179</v>
      </c>
      <c r="B186" s="113" t="s">
        <v>182</v>
      </c>
      <c r="C186" s="68">
        <v>356454</v>
      </c>
      <c r="D186" s="60">
        <v>0</v>
      </c>
      <c r="E186" s="60">
        <f t="shared" si="19"/>
        <v>356454</v>
      </c>
      <c r="F186" s="12">
        <v>267854</v>
      </c>
      <c r="G186" s="108">
        <v>0</v>
      </c>
      <c r="H186" s="65">
        <f t="shared" si="20"/>
        <v>267854</v>
      </c>
      <c r="I186" s="12">
        <v>267854</v>
      </c>
      <c r="J186" s="60">
        <v>0</v>
      </c>
      <c r="K186" s="60">
        <f t="shared" si="21"/>
        <v>267854</v>
      </c>
    </row>
    <row r="187" spans="1:11">
      <c r="A187" s="4" t="s">
        <v>179</v>
      </c>
      <c r="B187" s="113" t="s">
        <v>183</v>
      </c>
      <c r="C187" s="69">
        <v>610998</v>
      </c>
      <c r="D187" s="57">
        <v>0</v>
      </c>
      <c r="E187" s="57">
        <f t="shared" si="19"/>
        <v>610998</v>
      </c>
      <c r="F187" s="50">
        <v>598064</v>
      </c>
      <c r="G187" s="109">
        <v>0</v>
      </c>
      <c r="H187" s="50">
        <f t="shared" si="20"/>
        <v>598064</v>
      </c>
      <c r="I187" s="50">
        <v>592944</v>
      </c>
      <c r="J187" s="57">
        <v>0</v>
      </c>
      <c r="K187" s="57">
        <f t="shared" si="21"/>
        <v>592944</v>
      </c>
    </row>
    <row r="188" spans="1:11" s="63" customFormat="1">
      <c r="A188" s="62" t="s">
        <v>179</v>
      </c>
      <c r="B188" s="117" t="s">
        <v>348</v>
      </c>
      <c r="C188" s="118">
        <v>15000</v>
      </c>
      <c r="D188" s="119">
        <v>4500</v>
      </c>
      <c r="E188" s="119">
        <f t="shared" si="19"/>
        <v>19500</v>
      </c>
      <c r="F188" s="120">
        <v>15000</v>
      </c>
      <c r="G188" s="120">
        <v>0</v>
      </c>
      <c r="H188" s="120">
        <f t="shared" si="20"/>
        <v>15000</v>
      </c>
      <c r="I188" s="120">
        <v>15000</v>
      </c>
      <c r="J188" s="119">
        <v>0</v>
      </c>
      <c r="K188" s="119">
        <f t="shared" si="21"/>
        <v>15000</v>
      </c>
    </row>
    <row r="189" spans="1:11">
      <c r="A189" s="4" t="s">
        <v>179</v>
      </c>
      <c r="B189" s="105" t="s">
        <v>184</v>
      </c>
      <c r="C189" s="69">
        <v>460023</v>
      </c>
      <c r="D189" s="87">
        <v>20500</v>
      </c>
      <c r="E189" s="87">
        <f t="shared" si="19"/>
        <v>480523</v>
      </c>
      <c r="F189" s="20">
        <v>441671</v>
      </c>
      <c r="G189" s="86">
        <v>0</v>
      </c>
      <c r="H189" s="86">
        <f t="shared" si="20"/>
        <v>441671</v>
      </c>
      <c r="I189" s="20">
        <v>441671</v>
      </c>
      <c r="J189" s="87">
        <v>0</v>
      </c>
      <c r="K189" s="87">
        <f t="shared" si="21"/>
        <v>441671</v>
      </c>
    </row>
    <row r="190" spans="1:11">
      <c r="A190" s="4" t="s">
        <v>185</v>
      </c>
      <c r="B190" s="19" t="s">
        <v>186</v>
      </c>
      <c r="C190" s="69">
        <v>14405</v>
      </c>
      <c r="D190" s="57">
        <v>-7784</v>
      </c>
      <c r="E190" s="57">
        <f t="shared" si="19"/>
        <v>6621</v>
      </c>
      <c r="F190" s="50">
        <v>0</v>
      </c>
      <c r="G190" s="109">
        <v>0</v>
      </c>
      <c r="H190" s="50">
        <f t="shared" si="20"/>
        <v>0</v>
      </c>
      <c r="I190" s="41">
        <v>0</v>
      </c>
      <c r="J190" s="57">
        <v>0</v>
      </c>
      <c r="K190" s="57">
        <f t="shared" si="21"/>
        <v>0</v>
      </c>
    </row>
    <row r="191" spans="1:11">
      <c r="A191" s="4" t="s">
        <v>185</v>
      </c>
      <c r="B191" s="19" t="s">
        <v>105</v>
      </c>
      <c r="C191" s="69">
        <v>12107</v>
      </c>
      <c r="D191" s="57">
        <v>0</v>
      </c>
      <c r="E191" s="57">
        <f t="shared" si="19"/>
        <v>12107</v>
      </c>
      <c r="F191" s="50">
        <v>0</v>
      </c>
      <c r="G191" s="50">
        <v>0</v>
      </c>
      <c r="H191" s="50">
        <f t="shared" si="20"/>
        <v>0</v>
      </c>
      <c r="I191" s="41">
        <v>0</v>
      </c>
      <c r="J191" s="57">
        <v>0</v>
      </c>
      <c r="K191" s="57">
        <f t="shared" si="21"/>
        <v>0</v>
      </c>
    </row>
    <row r="192" spans="1:11">
      <c r="A192" s="4" t="s">
        <v>179</v>
      </c>
      <c r="B192" s="5" t="s">
        <v>187</v>
      </c>
      <c r="C192" s="69">
        <v>49652</v>
      </c>
      <c r="D192" s="57">
        <v>0</v>
      </c>
      <c r="E192" s="57">
        <f t="shared" si="19"/>
        <v>49652</v>
      </c>
      <c r="F192" s="50">
        <v>0</v>
      </c>
      <c r="G192" s="50">
        <v>0</v>
      </c>
      <c r="H192" s="50">
        <f t="shared" si="20"/>
        <v>0</v>
      </c>
      <c r="I192" s="41">
        <v>0</v>
      </c>
      <c r="J192" s="57">
        <v>0</v>
      </c>
      <c r="K192" s="57">
        <f t="shared" si="21"/>
        <v>0</v>
      </c>
    </row>
    <row r="193" spans="1:11">
      <c r="A193" s="4" t="s">
        <v>188</v>
      </c>
      <c r="B193" s="5" t="s">
        <v>189</v>
      </c>
      <c r="C193" s="69">
        <v>146094</v>
      </c>
      <c r="D193" s="87">
        <v>0</v>
      </c>
      <c r="E193" s="87">
        <f t="shared" si="19"/>
        <v>146094</v>
      </c>
      <c r="F193" s="20">
        <v>322000</v>
      </c>
      <c r="G193" s="86">
        <v>0</v>
      </c>
      <c r="H193" s="86">
        <f t="shared" si="20"/>
        <v>322000</v>
      </c>
      <c r="I193" s="20">
        <v>330700</v>
      </c>
      <c r="J193" s="87">
        <v>0</v>
      </c>
      <c r="K193" s="87">
        <f t="shared" si="21"/>
        <v>330700</v>
      </c>
    </row>
    <row r="194" spans="1:11">
      <c r="A194" s="4" t="s">
        <v>179</v>
      </c>
      <c r="B194" s="5" t="s">
        <v>190</v>
      </c>
      <c r="C194" s="69">
        <v>17959</v>
      </c>
      <c r="D194" s="57">
        <v>780</v>
      </c>
      <c r="E194" s="57">
        <f t="shared" si="19"/>
        <v>18739</v>
      </c>
      <c r="F194" s="51">
        <v>25350</v>
      </c>
      <c r="G194" s="67">
        <v>0</v>
      </c>
      <c r="H194" s="67">
        <f t="shared" si="20"/>
        <v>25350</v>
      </c>
      <c r="I194" s="51">
        <v>25350</v>
      </c>
      <c r="J194" s="57">
        <v>0</v>
      </c>
      <c r="K194" s="57">
        <f t="shared" si="21"/>
        <v>25350</v>
      </c>
    </row>
    <row r="195" spans="1:11">
      <c r="A195" s="4" t="s">
        <v>191</v>
      </c>
      <c r="B195" s="5" t="s">
        <v>192</v>
      </c>
      <c r="C195" s="66">
        <v>162400</v>
      </c>
      <c r="D195" s="57">
        <v>-24009</v>
      </c>
      <c r="E195" s="67">
        <f t="shared" si="19"/>
        <v>138391</v>
      </c>
      <c r="F195" s="50">
        <v>0</v>
      </c>
      <c r="G195" s="50">
        <v>0</v>
      </c>
      <c r="H195" s="50">
        <f t="shared" si="20"/>
        <v>0</v>
      </c>
      <c r="I195" s="41">
        <v>0</v>
      </c>
      <c r="J195" s="67">
        <v>0</v>
      </c>
      <c r="K195" s="67">
        <f t="shared" si="21"/>
        <v>0</v>
      </c>
    </row>
    <row r="196" spans="1:11">
      <c r="A196" s="4" t="s">
        <v>193</v>
      </c>
      <c r="B196" s="5" t="s">
        <v>194</v>
      </c>
      <c r="C196" s="66">
        <v>1300000</v>
      </c>
      <c r="D196" s="87">
        <v>0</v>
      </c>
      <c r="E196" s="86">
        <f t="shared" si="19"/>
        <v>1300000</v>
      </c>
      <c r="F196" s="20">
        <v>1200000</v>
      </c>
      <c r="G196" s="86">
        <v>0</v>
      </c>
      <c r="H196" s="86">
        <f t="shared" si="20"/>
        <v>1200000</v>
      </c>
      <c r="I196" s="20">
        <v>1200000</v>
      </c>
      <c r="J196" s="86">
        <v>0</v>
      </c>
      <c r="K196" s="86">
        <f t="shared" si="21"/>
        <v>1200000</v>
      </c>
    </row>
    <row r="197" spans="1:11">
      <c r="A197" s="4" t="s">
        <v>193</v>
      </c>
      <c r="B197" s="5" t="s">
        <v>195</v>
      </c>
      <c r="C197" s="66">
        <v>3819328</v>
      </c>
      <c r="D197" s="87">
        <v>438600</v>
      </c>
      <c r="E197" s="86">
        <f t="shared" si="19"/>
        <v>4257928</v>
      </c>
      <c r="F197" s="20">
        <v>3819328</v>
      </c>
      <c r="G197" s="86">
        <v>0</v>
      </c>
      <c r="H197" s="86">
        <f t="shared" si="20"/>
        <v>3819328</v>
      </c>
      <c r="I197" s="20">
        <v>3819328</v>
      </c>
      <c r="J197" s="86">
        <v>0</v>
      </c>
      <c r="K197" s="86">
        <f t="shared" si="21"/>
        <v>3819328</v>
      </c>
    </row>
    <row r="198" spans="1:11">
      <c r="A198" s="13" t="s">
        <v>196</v>
      </c>
      <c r="B198" s="8" t="s">
        <v>197</v>
      </c>
      <c r="C198" s="37">
        <v>8444258</v>
      </c>
      <c r="D198" s="88">
        <f>SUM(D181:D197)</f>
        <v>432587</v>
      </c>
      <c r="E198" s="88">
        <f t="shared" si="19"/>
        <v>8876845</v>
      </c>
      <c r="F198" s="37">
        <v>8155090</v>
      </c>
      <c r="G198" s="88">
        <f>SUM(G181:G197)</f>
        <v>0</v>
      </c>
      <c r="H198" s="88">
        <f t="shared" si="20"/>
        <v>8155090</v>
      </c>
      <c r="I198" s="37">
        <v>8147418</v>
      </c>
      <c r="J198" s="88">
        <f>SUM(J181:J197)</f>
        <v>0</v>
      </c>
      <c r="K198" s="88">
        <f t="shared" si="21"/>
        <v>8147418</v>
      </c>
    </row>
    <row r="199" spans="1:11">
      <c r="A199" s="4" t="s">
        <v>198</v>
      </c>
      <c r="B199" s="5" t="s">
        <v>199</v>
      </c>
      <c r="C199" s="66">
        <v>1401042</v>
      </c>
      <c r="D199" s="67">
        <v>2700</v>
      </c>
      <c r="E199" s="67">
        <f t="shared" si="19"/>
        <v>1403742</v>
      </c>
      <c r="F199" s="57">
        <v>1238560</v>
      </c>
      <c r="G199" s="110">
        <v>0</v>
      </c>
      <c r="H199" s="57">
        <f t="shared" si="20"/>
        <v>1238560</v>
      </c>
      <c r="I199" s="58">
        <v>1224930</v>
      </c>
      <c r="J199" s="67">
        <v>0</v>
      </c>
      <c r="K199" s="67">
        <f t="shared" si="21"/>
        <v>1224930</v>
      </c>
    </row>
    <row r="200" spans="1:11">
      <c r="A200" s="13" t="s">
        <v>200</v>
      </c>
      <c r="B200" s="8" t="s">
        <v>201</v>
      </c>
      <c r="C200" s="37">
        <v>1401042</v>
      </c>
      <c r="D200" s="88">
        <f>SUM(D199:D199)</f>
        <v>2700</v>
      </c>
      <c r="E200" s="88">
        <f t="shared" si="19"/>
        <v>1403742</v>
      </c>
      <c r="F200" s="37">
        <v>1238560</v>
      </c>
      <c r="G200" s="88">
        <f>SUM(G199)</f>
        <v>0</v>
      </c>
      <c r="H200" s="88">
        <f t="shared" si="20"/>
        <v>1238560</v>
      </c>
      <c r="I200" s="37">
        <v>1224930</v>
      </c>
      <c r="J200" s="88">
        <f>SUM(J199)</f>
        <v>0</v>
      </c>
      <c r="K200" s="88">
        <f t="shared" si="21"/>
        <v>1224930</v>
      </c>
    </row>
    <row r="201" spans="1:11">
      <c r="A201" s="38" t="s">
        <v>202</v>
      </c>
      <c r="B201" s="39" t="s">
        <v>347</v>
      </c>
      <c r="C201" s="73">
        <v>2077771</v>
      </c>
      <c r="D201" s="89">
        <v>15000</v>
      </c>
      <c r="E201" s="89">
        <f t="shared" si="19"/>
        <v>2092771</v>
      </c>
      <c r="F201" s="36">
        <v>1002171</v>
      </c>
      <c r="G201" s="92">
        <v>0</v>
      </c>
      <c r="H201" s="92">
        <f t="shared" si="20"/>
        <v>1002171</v>
      </c>
      <c r="I201" s="36">
        <v>995987</v>
      </c>
      <c r="J201" s="89">
        <v>0</v>
      </c>
      <c r="K201" s="89">
        <f t="shared" si="21"/>
        <v>995987</v>
      </c>
    </row>
    <row r="202" spans="1:11" ht="15.75" customHeight="1">
      <c r="A202" s="38" t="s">
        <v>203</v>
      </c>
      <c r="B202" s="39" t="s">
        <v>204</v>
      </c>
      <c r="C202" s="75">
        <v>1708218</v>
      </c>
      <c r="D202" s="90">
        <v>100232</v>
      </c>
      <c r="E202" s="90">
        <f t="shared" si="19"/>
        <v>1808450</v>
      </c>
      <c r="F202" s="40">
        <v>1100000</v>
      </c>
      <c r="G202" s="96">
        <v>0</v>
      </c>
      <c r="H202" s="96">
        <f t="shared" si="20"/>
        <v>1100000</v>
      </c>
      <c r="I202" s="40">
        <v>1100000</v>
      </c>
      <c r="J202" s="90">
        <v>0</v>
      </c>
      <c r="K202" s="90">
        <f t="shared" si="21"/>
        <v>1100000</v>
      </c>
    </row>
    <row r="203" spans="1:11" ht="13.5" customHeight="1">
      <c r="A203" s="38" t="s">
        <v>202</v>
      </c>
      <c r="B203" s="39" t="s">
        <v>205</v>
      </c>
      <c r="C203" s="76">
        <v>28582</v>
      </c>
      <c r="D203" s="91">
        <v>0</v>
      </c>
      <c r="E203" s="91">
        <f t="shared" si="19"/>
        <v>28582</v>
      </c>
      <c r="F203" s="50">
        <v>0</v>
      </c>
      <c r="G203" s="50">
        <v>0</v>
      </c>
      <c r="H203" s="50">
        <f t="shared" si="20"/>
        <v>0</v>
      </c>
      <c r="I203" s="41">
        <v>0</v>
      </c>
      <c r="J203" s="91">
        <v>0</v>
      </c>
      <c r="K203" s="91">
        <f t="shared" si="21"/>
        <v>0</v>
      </c>
    </row>
    <row r="204" spans="1:11" ht="13.5" customHeight="1">
      <c r="A204" s="38" t="s">
        <v>202</v>
      </c>
      <c r="B204" s="39" t="s">
        <v>206</v>
      </c>
      <c r="C204" s="76">
        <v>104865</v>
      </c>
      <c r="D204" s="91">
        <v>0</v>
      </c>
      <c r="E204" s="91">
        <f t="shared" si="19"/>
        <v>104865</v>
      </c>
      <c r="F204" s="50">
        <v>0</v>
      </c>
      <c r="G204" s="50">
        <v>0</v>
      </c>
      <c r="H204" s="50">
        <f t="shared" si="20"/>
        <v>0</v>
      </c>
      <c r="I204" s="41">
        <v>0</v>
      </c>
      <c r="J204" s="91">
        <v>0</v>
      </c>
      <c r="K204" s="91">
        <f t="shared" si="21"/>
        <v>0</v>
      </c>
    </row>
    <row r="205" spans="1:11" ht="13.5" customHeight="1">
      <c r="A205" s="38" t="s">
        <v>202</v>
      </c>
      <c r="B205" s="39" t="s">
        <v>207</v>
      </c>
      <c r="C205" s="73">
        <v>13706</v>
      </c>
      <c r="D205" s="89">
        <v>0</v>
      </c>
      <c r="E205" s="89">
        <f t="shared" si="19"/>
        <v>13706</v>
      </c>
      <c r="F205" s="36">
        <v>13706</v>
      </c>
      <c r="G205" s="92">
        <v>0</v>
      </c>
      <c r="H205" s="92">
        <f t="shared" si="20"/>
        <v>13706</v>
      </c>
      <c r="I205" s="41">
        <v>0</v>
      </c>
      <c r="J205" s="89">
        <v>0</v>
      </c>
      <c r="K205" s="89">
        <f t="shared" si="21"/>
        <v>0</v>
      </c>
    </row>
    <row r="206" spans="1:11" s="63" customFormat="1" ht="13.5" customHeight="1">
      <c r="A206" s="141" t="s">
        <v>202</v>
      </c>
      <c r="B206" s="143" t="s">
        <v>365</v>
      </c>
      <c r="C206" s="144">
        <v>301605</v>
      </c>
      <c r="D206" s="145">
        <v>0</v>
      </c>
      <c r="E206" s="145">
        <f t="shared" ref="E206" si="22">SUM(C206:D206)</f>
        <v>301605</v>
      </c>
      <c r="F206" s="145">
        <v>0</v>
      </c>
      <c r="G206" s="145">
        <v>0</v>
      </c>
      <c r="H206" s="145">
        <f t="shared" si="20"/>
        <v>0</v>
      </c>
      <c r="I206" s="144">
        <v>0</v>
      </c>
      <c r="J206" s="142">
        <v>0</v>
      </c>
      <c r="K206" s="142">
        <f t="shared" si="21"/>
        <v>0</v>
      </c>
    </row>
    <row r="207" spans="1:11" ht="13.5" customHeight="1">
      <c r="A207" s="38" t="s">
        <v>203</v>
      </c>
      <c r="B207" s="39" t="s">
        <v>208</v>
      </c>
      <c r="C207" s="22">
        <v>59662</v>
      </c>
      <c r="D207" s="55">
        <v>0</v>
      </c>
      <c r="E207" s="55">
        <f t="shared" si="19"/>
        <v>59662</v>
      </c>
      <c r="F207" s="91">
        <v>33684</v>
      </c>
      <c r="G207" s="91">
        <v>0</v>
      </c>
      <c r="H207" s="91">
        <f t="shared" si="20"/>
        <v>33684</v>
      </c>
      <c r="I207" s="55">
        <v>33684</v>
      </c>
      <c r="J207" s="55">
        <v>0</v>
      </c>
      <c r="K207" s="55">
        <f t="shared" si="21"/>
        <v>33684</v>
      </c>
    </row>
    <row r="208" spans="1:11">
      <c r="A208" s="38" t="s">
        <v>203</v>
      </c>
      <c r="B208" s="39" t="s">
        <v>209</v>
      </c>
      <c r="C208" s="22">
        <v>2055012</v>
      </c>
      <c r="D208" s="91">
        <v>0</v>
      </c>
      <c r="E208" s="55">
        <f t="shared" si="19"/>
        <v>2055012</v>
      </c>
      <c r="F208" s="91">
        <v>763225</v>
      </c>
      <c r="G208" s="91">
        <v>0</v>
      </c>
      <c r="H208" s="91">
        <f t="shared" si="20"/>
        <v>763225</v>
      </c>
      <c r="I208" s="55">
        <v>50000</v>
      </c>
      <c r="J208" s="55">
        <v>0</v>
      </c>
      <c r="K208" s="55">
        <f t="shared" si="21"/>
        <v>50000</v>
      </c>
    </row>
    <row r="209" spans="1:11">
      <c r="A209" s="13" t="s">
        <v>210</v>
      </c>
      <c r="B209" s="8" t="s">
        <v>211</v>
      </c>
      <c r="C209" s="37">
        <v>6349421</v>
      </c>
      <c r="D209" s="88">
        <f>SUM(D201:D208)</f>
        <v>115232</v>
      </c>
      <c r="E209" s="88">
        <f t="shared" si="19"/>
        <v>6464653</v>
      </c>
      <c r="F209" s="37">
        <v>2912786</v>
      </c>
      <c r="G209" s="88">
        <f>SUM(G201:G208)</f>
        <v>0</v>
      </c>
      <c r="H209" s="88">
        <f t="shared" si="20"/>
        <v>2912786</v>
      </c>
      <c r="I209" s="37">
        <v>2179671</v>
      </c>
      <c r="J209" s="88">
        <f>SUM(J201:J208)</f>
        <v>0</v>
      </c>
      <c r="K209" s="88">
        <f t="shared" si="21"/>
        <v>2179671</v>
      </c>
    </row>
    <row r="210" spans="1:11">
      <c r="A210" s="4" t="s">
        <v>212</v>
      </c>
      <c r="B210" s="5" t="s">
        <v>213</v>
      </c>
      <c r="C210" s="69">
        <v>205379</v>
      </c>
      <c r="D210" s="57">
        <v>0</v>
      </c>
      <c r="E210" s="57">
        <f t="shared" si="19"/>
        <v>205379</v>
      </c>
      <c r="F210" s="51">
        <v>94663</v>
      </c>
      <c r="G210" s="67">
        <v>0</v>
      </c>
      <c r="H210" s="67">
        <f t="shared" si="20"/>
        <v>94663</v>
      </c>
      <c r="I210" s="51">
        <v>94663</v>
      </c>
      <c r="J210" s="57">
        <v>0</v>
      </c>
      <c r="K210" s="57">
        <f t="shared" si="21"/>
        <v>94663</v>
      </c>
    </row>
    <row r="211" spans="1:11">
      <c r="A211" s="13" t="s">
        <v>214</v>
      </c>
      <c r="B211" s="8" t="s">
        <v>215</v>
      </c>
      <c r="C211" s="37">
        <v>205379</v>
      </c>
      <c r="D211" s="88">
        <f>SUM(D210)</f>
        <v>0</v>
      </c>
      <c r="E211" s="88">
        <f t="shared" si="19"/>
        <v>205379</v>
      </c>
      <c r="F211" s="37">
        <v>94663</v>
      </c>
      <c r="G211" s="88">
        <f>SUM(G210)</f>
        <v>0</v>
      </c>
      <c r="H211" s="88">
        <f t="shared" si="20"/>
        <v>94663</v>
      </c>
      <c r="I211" s="37">
        <v>94663</v>
      </c>
      <c r="J211" s="88">
        <f>SUM(J210)</f>
        <v>0</v>
      </c>
      <c r="K211" s="88">
        <f t="shared" si="21"/>
        <v>94663</v>
      </c>
    </row>
    <row r="212" spans="1:11">
      <c r="A212" s="4" t="s">
        <v>216</v>
      </c>
      <c r="B212" s="5" t="s">
        <v>217</v>
      </c>
      <c r="C212" s="22">
        <v>1514655</v>
      </c>
      <c r="D212" s="91">
        <v>176512</v>
      </c>
      <c r="E212" s="91">
        <f t="shared" si="19"/>
        <v>1691167</v>
      </c>
      <c r="F212" s="12">
        <v>1154050</v>
      </c>
      <c r="G212" s="60">
        <v>0</v>
      </c>
      <c r="H212" s="65">
        <f t="shared" si="20"/>
        <v>1154050</v>
      </c>
      <c r="I212" s="12">
        <v>1154050</v>
      </c>
      <c r="J212" s="55">
        <v>0</v>
      </c>
      <c r="K212" s="55">
        <f t="shared" si="21"/>
        <v>1154050</v>
      </c>
    </row>
    <row r="213" spans="1:11">
      <c r="A213" s="4" t="s">
        <v>216</v>
      </c>
      <c r="B213" s="5" t="s">
        <v>218</v>
      </c>
      <c r="C213" s="68">
        <v>1719404</v>
      </c>
      <c r="D213" s="60">
        <v>0</v>
      </c>
      <c r="E213" s="60">
        <f t="shared" si="19"/>
        <v>1719404</v>
      </c>
      <c r="F213" s="12">
        <v>1445897</v>
      </c>
      <c r="G213" s="108">
        <v>0</v>
      </c>
      <c r="H213" s="65">
        <f t="shared" si="20"/>
        <v>1445897</v>
      </c>
      <c r="I213" s="12">
        <v>1113038</v>
      </c>
      <c r="J213" s="60">
        <v>0</v>
      </c>
      <c r="K213" s="60">
        <f t="shared" si="21"/>
        <v>1113038</v>
      </c>
    </row>
    <row r="214" spans="1:11">
      <c r="A214" s="4" t="s">
        <v>219</v>
      </c>
      <c r="B214" s="5" t="s">
        <v>220</v>
      </c>
      <c r="C214" s="22">
        <v>433000</v>
      </c>
      <c r="D214" s="135">
        <v>40000</v>
      </c>
      <c r="E214" s="135">
        <f t="shared" si="19"/>
        <v>473000</v>
      </c>
      <c r="F214" s="22">
        <v>425000</v>
      </c>
      <c r="G214" s="83">
        <v>0</v>
      </c>
      <c r="H214" s="83">
        <f t="shared" si="20"/>
        <v>425000</v>
      </c>
      <c r="I214" s="22">
        <v>425000</v>
      </c>
      <c r="J214" s="83">
        <v>0</v>
      </c>
      <c r="K214" s="83">
        <f t="shared" si="21"/>
        <v>425000</v>
      </c>
    </row>
    <row r="215" spans="1:11" s="63" customFormat="1">
      <c r="A215" s="116" t="s">
        <v>216</v>
      </c>
      <c r="B215" s="130" t="s">
        <v>352</v>
      </c>
      <c r="C215" s="133">
        <v>277881</v>
      </c>
      <c r="D215" s="136">
        <v>10000</v>
      </c>
      <c r="E215" s="136">
        <f t="shared" si="19"/>
        <v>287881</v>
      </c>
      <c r="F215" s="133">
        <v>17525</v>
      </c>
      <c r="G215" s="136">
        <v>0</v>
      </c>
      <c r="H215" s="136">
        <f>SUM(F215:G215)</f>
        <v>17525</v>
      </c>
      <c r="I215" s="133">
        <v>0</v>
      </c>
      <c r="J215" s="133">
        <v>0</v>
      </c>
      <c r="K215" s="133">
        <v>0</v>
      </c>
    </row>
    <row r="216" spans="1:11" s="63" customFormat="1">
      <c r="A216" s="116" t="s">
        <v>216</v>
      </c>
      <c r="B216" s="130" t="s">
        <v>353</v>
      </c>
      <c r="C216" s="133">
        <v>337625</v>
      </c>
      <c r="D216" s="136">
        <v>0</v>
      </c>
      <c r="E216" s="136">
        <f t="shared" si="19"/>
        <v>337625</v>
      </c>
      <c r="F216" s="133">
        <v>443130</v>
      </c>
      <c r="G216" s="133">
        <v>0</v>
      </c>
      <c r="H216" s="133">
        <f>SUM(F216:G216)</f>
        <v>443130</v>
      </c>
      <c r="I216" s="133">
        <v>0</v>
      </c>
      <c r="J216" s="133">
        <v>0</v>
      </c>
      <c r="K216" s="133">
        <v>0</v>
      </c>
    </row>
    <row r="217" spans="1:11" s="63" customFormat="1">
      <c r="A217" s="116" t="s">
        <v>216</v>
      </c>
      <c r="B217" s="131" t="s">
        <v>354</v>
      </c>
      <c r="C217" s="133">
        <v>546849</v>
      </c>
      <c r="D217" s="136">
        <v>0</v>
      </c>
      <c r="E217" s="136">
        <f t="shared" si="19"/>
        <v>546849</v>
      </c>
      <c r="F217" s="133">
        <v>538500</v>
      </c>
      <c r="G217" s="133">
        <v>0</v>
      </c>
      <c r="H217" s="133">
        <f>SUM(F217:G217)</f>
        <v>538500</v>
      </c>
      <c r="I217" s="133">
        <v>0</v>
      </c>
      <c r="J217" s="133">
        <v>0</v>
      </c>
      <c r="K217" s="133">
        <v>0</v>
      </c>
    </row>
    <row r="218" spans="1:11" s="63" customFormat="1">
      <c r="A218" s="116" t="s">
        <v>216</v>
      </c>
      <c r="B218" s="132" t="s">
        <v>355</v>
      </c>
      <c r="C218" s="133">
        <v>582383</v>
      </c>
      <c r="D218" s="136">
        <v>0</v>
      </c>
      <c r="E218" s="136">
        <f t="shared" si="19"/>
        <v>582383</v>
      </c>
      <c r="F218" s="133">
        <v>572461</v>
      </c>
      <c r="G218" s="133">
        <v>0</v>
      </c>
      <c r="H218" s="133">
        <f>SUM(F218:G218)</f>
        <v>572461</v>
      </c>
      <c r="I218" s="133">
        <v>0</v>
      </c>
      <c r="J218" s="133">
        <v>0</v>
      </c>
      <c r="K218" s="133">
        <v>0</v>
      </c>
    </row>
    <row r="219" spans="1:11">
      <c r="A219" s="4" t="s">
        <v>221</v>
      </c>
      <c r="B219" s="5" t="s">
        <v>222</v>
      </c>
      <c r="C219" s="22">
        <v>48150</v>
      </c>
      <c r="D219" s="135">
        <v>6000</v>
      </c>
      <c r="E219" s="135">
        <f t="shared" si="19"/>
        <v>54150</v>
      </c>
      <c r="F219" s="22">
        <v>38500</v>
      </c>
      <c r="G219" s="83">
        <v>0</v>
      </c>
      <c r="H219" s="83">
        <f t="shared" ref="H219:H227" si="23">SUM(F219:G219)</f>
        <v>38500</v>
      </c>
      <c r="I219" s="22">
        <v>38500</v>
      </c>
      <c r="J219" s="83">
        <v>0</v>
      </c>
      <c r="K219" s="83">
        <f t="shared" ref="K219:K227" si="24">SUM(I219:J219)</f>
        <v>38500</v>
      </c>
    </row>
    <row r="220" spans="1:11">
      <c r="A220" s="13" t="s">
        <v>223</v>
      </c>
      <c r="B220" s="8" t="s">
        <v>224</v>
      </c>
      <c r="C220" s="37">
        <v>5459947</v>
      </c>
      <c r="D220" s="88">
        <f>SUM(D212:D219)</f>
        <v>232512</v>
      </c>
      <c r="E220" s="88">
        <f t="shared" si="19"/>
        <v>5692459</v>
      </c>
      <c r="F220" s="37">
        <v>4635063</v>
      </c>
      <c r="G220" s="88">
        <f>SUM(G212:G219)</f>
        <v>0</v>
      </c>
      <c r="H220" s="88">
        <f t="shared" si="23"/>
        <v>4635063</v>
      </c>
      <c r="I220" s="37">
        <v>2730588</v>
      </c>
      <c r="J220" s="88">
        <f>SUM(J202:J219)</f>
        <v>0</v>
      </c>
      <c r="K220" s="88">
        <f t="shared" si="24"/>
        <v>2730588</v>
      </c>
    </row>
    <row r="221" spans="1:11">
      <c r="A221" s="42" t="s">
        <v>225</v>
      </c>
      <c r="B221" s="5" t="s">
        <v>226</v>
      </c>
      <c r="C221" s="22">
        <v>609155</v>
      </c>
      <c r="D221" s="135">
        <v>4000</v>
      </c>
      <c r="E221" s="83">
        <f t="shared" si="19"/>
        <v>613155</v>
      </c>
      <c r="F221" s="22">
        <v>523412</v>
      </c>
      <c r="G221" s="83">
        <v>0</v>
      </c>
      <c r="H221" s="83">
        <f t="shared" si="23"/>
        <v>523412</v>
      </c>
      <c r="I221" s="22">
        <v>518490</v>
      </c>
      <c r="J221" s="83">
        <v>0</v>
      </c>
      <c r="K221" s="83">
        <f t="shared" si="24"/>
        <v>518490</v>
      </c>
    </row>
    <row r="222" spans="1:11">
      <c r="A222" s="42" t="s">
        <v>227</v>
      </c>
      <c r="B222" s="5" t="s">
        <v>228</v>
      </c>
      <c r="C222" s="22">
        <v>195224</v>
      </c>
      <c r="D222" s="55">
        <v>0</v>
      </c>
      <c r="E222" s="55">
        <f t="shared" si="19"/>
        <v>195224</v>
      </c>
      <c r="F222" s="50">
        <v>61772</v>
      </c>
      <c r="G222" s="50">
        <v>0</v>
      </c>
      <c r="H222" s="50">
        <f t="shared" si="23"/>
        <v>61772</v>
      </c>
      <c r="I222" s="41">
        <v>0</v>
      </c>
      <c r="J222" s="55">
        <v>0</v>
      </c>
      <c r="K222" s="55">
        <f t="shared" si="24"/>
        <v>0</v>
      </c>
    </row>
    <row r="223" spans="1:11">
      <c r="A223" s="13" t="s">
        <v>229</v>
      </c>
      <c r="B223" s="8" t="s">
        <v>230</v>
      </c>
      <c r="C223" s="37">
        <v>804379</v>
      </c>
      <c r="D223" s="88">
        <f>SUM(D221:D222)</f>
        <v>4000</v>
      </c>
      <c r="E223" s="88">
        <f t="shared" si="19"/>
        <v>808379</v>
      </c>
      <c r="F223" s="37">
        <v>585184</v>
      </c>
      <c r="G223" s="88">
        <f>SUM(G221:G222)</f>
        <v>0</v>
      </c>
      <c r="H223" s="88">
        <f t="shared" si="23"/>
        <v>585184</v>
      </c>
      <c r="I223" s="37">
        <v>518490</v>
      </c>
      <c r="J223" s="88">
        <f>SUM(J205:J222)</f>
        <v>0</v>
      </c>
      <c r="K223" s="88">
        <f t="shared" si="24"/>
        <v>518490</v>
      </c>
    </row>
    <row r="224" spans="1:11">
      <c r="A224" s="4" t="s">
        <v>231</v>
      </c>
      <c r="B224" s="5" t="s">
        <v>232</v>
      </c>
      <c r="C224" s="66">
        <v>106785</v>
      </c>
      <c r="D224" s="86">
        <v>0</v>
      </c>
      <c r="E224" s="86">
        <f t="shared" si="19"/>
        <v>106785</v>
      </c>
      <c r="F224" s="20">
        <v>102110</v>
      </c>
      <c r="G224" s="86">
        <v>0</v>
      </c>
      <c r="H224" s="86">
        <f t="shared" si="23"/>
        <v>102110</v>
      </c>
      <c r="I224" s="20">
        <v>100830</v>
      </c>
      <c r="J224" s="86">
        <v>0</v>
      </c>
      <c r="K224" s="86">
        <f t="shared" si="24"/>
        <v>100830</v>
      </c>
    </row>
    <row r="225" spans="1:11" ht="17.5" customHeight="1">
      <c r="A225" s="38" t="s">
        <v>233</v>
      </c>
      <c r="B225" s="5" t="s">
        <v>234</v>
      </c>
      <c r="C225" s="64">
        <v>1115646</v>
      </c>
      <c r="D225" s="60">
        <v>24600</v>
      </c>
      <c r="E225" s="60">
        <f t="shared" si="19"/>
        <v>1140246</v>
      </c>
      <c r="F225" s="50">
        <v>998656</v>
      </c>
      <c r="G225" s="109">
        <v>0</v>
      </c>
      <c r="H225" s="50">
        <f t="shared" si="23"/>
        <v>998656</v>
      </c>
      <c r="I225" s="50">
        <v>980356</v>
      </c>
      <c r="J225" s="65">
        <v>0</v>
      </c>
      <c r="K225" s="65">
        <f t="shared" si="24"/>
        <v>980356</v>
      </c>
    </row>
    <row r="226" spans="1:11">
      <c r="A226" s="38" t="s">
        <v>233</v>
      </c>
      <c r="B226" s="5" t="s">
        <v>235</v>
      </c>
      <c r="C226" s="64">
        <v>432672</v>
      </c>
      <c r="D226" s="65">
        <v>5000</v>
      </c>
      <c r="E226" s="65">
        <f t="shared" si="19"/>
        <v>437672</v>
      </c>
      <c r="F226" s="50">
        <v>416693</v>
      </c>
      <c r="G226" s="109">
        <v>0</v>
      </c>
      <c r="H226" s="50">
        <f t="shared" si="23"/>
        <v>416693</v>
      </c>
      <c r="I226" s="50">
        <v>410720</v>
      </c>
      <c r="J226" s="65">
        <v>0</v>
      </c>
      <c r="K226" s="65">
        <f t="shared" si="24"/>
        <v>410720</v>
      </c>
    </row>
    <row r="227" spans="1:11">
      <c r="A227" s="38" t="s">
        <v>233</v>
      </c>
      <c r="B227" s="5" t="s">
        <v>236</v>
      </c>
      <c r="C227" s="64">
        <v>130632</v>
      </c>
      <c r="D227" s="60">
        <v>0</v>
      </c>
      <c r="E227" s="65">
        <f t="shared" si="19"/>
        <v>130632</v>
      </c>
      <c r="F227" s="12">
        <v>129103</v>
      </c>
      <c r="G227" s="108">
        <v>0</v>
      </c>
      <c r="H227" s="65">
        <f t="shared" si="23"/>
        <v>129103</v>
      </c>
      <c r="I227" s="12">
        <v>126756</v>
      </c>
      <c r="J227" s="65">
        <v>0</v>
      </c>
      <c r="K227" s="65">
        <f t="shared" si="24"/>
        <v>126756</v>
      </c>
    </row>
    <row r="228" spans="1:11">
      <c r="A228" s="38" t="s">
        <v>237</v>
      </c>
      <c r="B228" s="5" t="s">
        <v>238</v>
      </c>
      <c r="C228" s="64">
        <v>806461</v>
      </c>
      <c r="D228" s="60">
        <v>8500</v>
      </c>
      <c r="E228" s="60">
        <f t="shared" ref="E228:E234" si="25">SUM(C228:D228)</f>
        <v>814961</v>
      </c>
      <c r="F228" s="12">
        <v>677061</v>
      </c>
      <c r="G228" s="108">
        <v>0</v>
      </c>
      <c r="H228" s="65">
        <f t="shared" ref="H228:H234" si="26">SUM(F228:G228)</f>
        <v>677061</v>
      </c>
      <c r="I228" s="12">
        <v>673134</v>
      </c>
      <c r="J228" s="65">
        <v>0</v>
      </c>
      <c r="K228" s="65">
        <f t="shared" ref="K228:K234" si="27">SUM(I228:J228)</f>
        <v>673134</v>
      </c>
    </row>
    <row r="229" spans="1:11">
      <c r="A229" s="38" t="s">
        <v>239</v>
      </c>
      <c r="B229" s="5" t="s">
        <v>240</v>
      </c>
      <c r="C229" s="64">
        <v>49120</v>
      </c>
      <c r="D229" s="81">
        <v>0</v>
      </c>
      <c r="E229" s="78">
        <f t="shared" si="25"/>
        <v>49120</v>
      </c>
      <c r="F229" s="6">
        <v>50120</v>
      </c>
      <c r="G229" s="78">
        <v>0</v>
      </c>
      <c r="H229" s="78">
        <f t="shared" si="26"/>
        <v>50120</v>
      </c>
      <c r="I229" s="6">
        <v>50120</v>
      </c>
      <c r="J229" s="78">
        <v>0</v>
      </c>
      <c r="K229" s="78">
        <f t="shared" si="27"/>
        <v>50120</v>
      </c>
    </row>
    <row r="230" spans="1:11">
      <c r="A230" s="38" t="s">
        <v>241</v>
      </c>
      <c r="B230" s="5" t="s">
        <v>242</v>
      </c>
      <c r="C230" s="64">
        <v>153191</v>
      </c>
      <c r="D230" s="60">
        <v>0</v>
      </c>
      <c r="E230" s="65">
        <f t="shared" si="25"/>
        <v>153191</v>
      </c>
      <c r="F230" s="12">
        <v>94830</v>
      </c>
      <c r="G230" s="108">
        <v>0</v>
      </c>
      <c r="H230" s="65">
        <f t="shared" si="26"/>
        <v>94830</v>
      </c>
      <c r="I230" s="12">
        <v>94830</v>
      </c>
      <c r="J230" s="65">
        <v>0</v>
      </c>
      <c r="K230" s="65">
        <f t="shared" si="27"/>
        <v>94830</v>
      </c>
    </row>
    <row r="231" spans="1:11" ht="15.65" customHeight="1">
      <c r="A231" s="38" t="s">
        <v>241</v>
      </c>
      <c r="B231" s="5" t="s">
        <v>243</v>
      </c>
      <c r="C231" s="66">
        <v>497141</v>
      </c>
      <c r="D231" s="87">
        <v>3500</v>
      </c>
      <c r="E231" s="87">
        <f t="shared" si="25"/>
        <v>500641</v>
      </c>
      <c r="F231" s="20">
        <v>438652</v>
      </c>
      <c r="G231" s="86">
        <v>0</v>
      </c>
      <c r="H231" s="86">
        <f t="shared" si="26"/>
        <v>438652</v>
      </c>
      <c r="I231" s="20">
        <v>433319</v>
      </c>
      <c r="J231" s="86">
        <v>0</v>
      </c>
      <c r="K231" s="86">
        <f t="shared" si="27"/>
        <v>433319</v>
      </c>
    </row>
    <row r="232" spans="1:11">
      <c r="A232" s="38" t="s">
        <v>241</v>
      </c>
      <c r="B232" s="5" t="s">
        <v>102</v>
      </c>
      <c r="C232" s="66">
        <v>29811</v>
      </c>
      <c r="D232" s="67">
        <v>0</v>
      </c>
      <c r="E232" s="67">
        <f t="shared" si="25"/>
        <v>29811</v>
      </c>
      <c r="F232" s="51">
        <v>0</v>
      </c>
      <c r="G232" s="110">
        <v>0</v>
      </c>
      <c r="H232" s="67">
        <f t="shared" si="26"/>
        <v>0</v>
      </c>
      <c r="I232" s="41">
        <v>0</v>
      </c>
      <c r="J232" s="67">
        <v>0</v>
      </c>
      <c r="K232" s="67">
        <f t="shared" si="27"/>
        <v>0</v>
      </c>
    </row>
    <row r="233" spans="1:11">
      <c r="A233" s="38" t="s">
        <v>241</v>
      </c>
      <c r="B233" s="5" t="s">
        <v>244</v>
      </c>
      <c r="C233" s="69">
        <v>27711</v>
      </c>
      <c r="D233" s="87">
        <v>0</v>
      </c>
      <c r="E233" s="87">
        <f t="shared" si="25"/>
        <v>27711</v>
      </c>
      <c r="F233" s="56">
        <v>26061</v>
      </c>
      <c r="G233" s="86">
        <v>0</v>
      </c>
      <c r="H233" s="87">
        <f t="shared" si="26"/>
        <v>26061</v>
      </c>
      <c r="I233" s="56">
        <v>26061</v>
      </c>
      <c r="J233" s="87">
        <v>0</v>
      </c>
      <c r="K233" s="87">
        <f t="shared" si="27"/>
        <v>26061</v>
      </c>
    </row>
    <row r="234" spans="1:11">
      <c r="A234" s="38" t="s">
        <v>241</v>
      </c>
      <c r="B234" s="5" t="s">
        <v>245</v>
      </c>
      <c r="C234" s="22">
        <v>8900</v>
      </c>
      <c r="D234" s="135">
        <v>0</v>
      </c>
      <c r="E234" s="83">
        <f t="shared" si="25"/>
        <v>8900</v>
      </c>
      <c r="F234" s="22">
        <v>8500</v>
      </c>
      <c r="G234" s="83">
        <v>0</v>
      </c>
      <c r="H234" s="83">
        <f t="shared" si="26"/>
        <v>8500</v>
      </c>
      <c r="I234" s="22">
        <v>8500</v>
      </c>
      <c r="J234" s="83">
        <v>0</v>
      </c>
      <c r="K234" s="83">
        <f t="shared" si="27"/>
        <v>8500</v>
      </c>
    </row>
    <row r="235" spans="1:11">
      <c r="A235" s="13" t="s">
        <v>246</v>
      </c>
      <c r="B235" s="8" t="s">
        <v>247</v>
      </c>
      <c r="C235" s="37">
        <v>3358070</v>
      </c>
      <c r="D235" s="88">
        <f>SUM(D224:D234)</f>
        <v>41600</v>
      </c>
      <c r="E235" s="88">
        <f t="shared" ref="E235:E257" si="28">SUM(C235:D235)</f>
        <v>3399670</v>
      </c>
      <c r="F235" s="37">
        <v>2941786</v>
      </c>
      <c r="G235" s="88">
        <f>SUM(G224:G234)</f>
        <v>0</v>
      </c>
      <c r="H235" s="88">
        <f t="shared" ref="H235:H256" si="29">SUM(F235:G235)</f>
        <v>2941786</v>
      </c>
      <c r="I235" s="37">
        <v>2904626</v>
      </c>
      <c r="J235" s="88">
        <f>SUM(J220:J234)</f>
        <v>0</v>
      </c>
      <c r="K235" s="88">
        <f t="shared" ref="K235:K256" si="30">SUM(I235:J235)</f>
        <v>2904626</v>
      </c>
    </row>
    <row r="236" spans="1:11">
      <c r="A236" s="4" t="s">
        <v>248</v>
      </c>
      <c r="B236" s="112" t="s">
        <v>249</v>
      </c>
      <c r="C236" s="64">
        <v>4602822</v>
      </c>
      <c r="D236" s="60">
        <v>230976</v>
      </c>
      <c r="E236" s="65">
        <f t="shared" si="28"/>
        <v>4833798</v>
      </c>
      <c r="F236" s="50">
        <v>4174549</v>
      </c>
      <c r="G236" s="109">
        <v>0</v>
      </c>
      <c r="H236" s="50">
        <f t="shared" si="29"/>
        <v>4174549</v>
      </c>
      <c r="I236" s="50">
        <v>4131666</v>
      </c>
      <c r="J236" s="65">
        <v>0</v>
      </c>
      <c r="K236" s="65">
        <f t="shared" si="30"/>
        <v>4131666</v>
      </c>
    </row>
    <row r="237" spans="1:11">
      <c r="A237" s="4" t="s">
        <v>250</v>
      </c>
      <c r="B237" s="112" t="s">
        <v>251</v>
      </c>
      <c r="C237" s="64">
        <v>570448</v>
      </c>
      <c r="D237" s="65">
        <v>21641</v>
      </c>
      <c r="E237" s="65">
        <f t="shared" si="28"/>
        <v>592089</v>
      </c>
      <c r="F237" s="50">
        <v>548634</v>
      </c>
      <c r="G237" s="109">
        <v>0</v>
      </c>
      <c r="H237" s="50">
        <f t="shared" si="29"/>
        <v>548634</v>
      </c>
      <c r="I237" s="50">
        <v>541807</v>
      </c>
      <c r="J237" s="65">
        <v>0</v>
      </c>
      <c r="K237" s="65">
        <f t="shared" si="30"/>
        <v>541807</v>
      </c>
    </row>
    <row r="238" spans="1:11" ht="15" customHeight="1">
      <c r="A238" s="4" t="s">
        <v>248</v>
      </c>
      <c r="B238" s="112" t="s">
        <v>252</v>
      </c>
      <c r="C238" s="64">
        <v>2104408</v>
      </c>
      <c r="D238" s="65">
        <v>77819</v>
      </c>
      <c r="E238" s="65">
        <f t="shared" si="28"/>
        <v>2182227</v>
      </c>
      <c r="F238" s="50">
        <v>1920064</v>
      </c>
      <c r="G238" s="109">
        <v>0</v>
      </c>
      <c r="H238" s="50">
        <f t="shared" si="29"/>
        <v>1920064</v>
      </c>
      <c r="I238" s="50">
        <v>1902356</v>
      </c>
      <c r="J238" s="65">
        <v>0</v>
      </c>
      <c r="K238" s="65">
        <f t="shared" si="30"/>
        <v>1902356</v>
      </c>
    </row>
    <row r="239" spans="1:11">
      <c r="A239" s="4" t="s">
        <v>248</v>
      </c>
      <c r="B239" s="112" t="s">
        <v>253</v>
      </c>
      <c r="C239" s="64">
        <v>1263133</v>
      </c>
      <c r="D239" s="65">
        <v>85956</v>
      </c>
      <c r="E239" s="65">
        <f t="shared" si="28"/>
        <v>1349089</v>
      </c>
      <c r="F239" s="50">
        <v>1056947</v>
      </c>
      <c r="G239" s="109">
        <v>0</v>
      </c>
      <c r="H239" s="50">
        <f t="shared" si="29"/>
        <v>1056947</v>
      </c>
      <c r="I239" s="50">
        <v>1045213</v>
      </c>
      <c r="J239" s="65">
        <v>0</v>
      </c>
      <c r="K239" s="65">
        <f t="shared" si="30"/>
        <v>1045213</v>
      </c>
    </row>
    <row r="240" spans="1:11">
      <c r="A240" s="4" t="s">
        <v>248</v>
      </c>
      <c r="B240" s="112" t="s">
        <v>254</v>
      </c>
      <c r="C240" s="66">
        <v>2011617</v>
      </c>
      <c r="D240" s="57">
        <v>114280</v>
      </c>
      <c r="E240" s="67">
        <f t="shared" si="28"/>
        <v>2125897</v>
      </c>
      <c r="F240" s="50">
        <v>1853752</v>
      </c>
      <c r="G240" s="109">
        <v>0</v>
      </c>
      <c r="H240" s="50">
        <f t="shared" si="29"/>
        <v>1853752</v>
      </c>
      <c r="I240" s="50">
        <v>1834752</v>
      </c>
      <c r="J240" s="67">
        <v>0</v>
      </c>
      <c r="K240" s="67">
        <f t="shared" si="30"/>
        <v>1834752</v>
      </c>
    </row>
    <row r="241" spans="1:11">
      <c r="A241" s="4" t="s">
        <v>255</v>
      </c>
      <c r="B241" s="112" t="s">
        <v>256</v>
      </c>
      <c r="C241" s="64">
        <v>1401667</v>
      </c>
      <c r="D241" s="81">
        <v>14475</v>
      </c>
      <c r="E241" s="78">
        <f t="shared" si="28"/>
        <v>1416142</v>
      </c>
      <c r="F241" s="6">
        <v>1330736</v>
      </c>
      <c r="G241" s="78">
        <v>0</v>
      </c>
      <c r="H241" s="78">
        <f t="shared" si="29"/>
        <v>1330736</v>
      </c>
      <c r="I241" s="6">
        <v>1312601</v>
      </c>
      <c r="J241" s="78">
        <v>0</v>
      </c>
      <c r="K241" s="78">
        <f t="shared" si="30"/>
        <v>1312601</v>
      </c>
    </row>
    <row r="242" spans="1:11">
      <c r="A242" s="4" t="s">
        <v>255</v>
      </c>
      <c r="B242" s="112" t="s">
        <v>257</v>
      </c>
      <c r="C242" s="64">
        <v>1087614</v>
      </c>
      <c r="D242" s="60">
        <v>18864</v>
      </c>
      <c r="E242" s="65">
        <f t="shared" si="28"/>
        <v>1106478</v>
      </c>
      <c r="F242" s="50">
        <v>1010965</v>
      </c>
      <c r="G242" s="109">
        <v>0</v>
      </c>
      <c r="H242" s="50">
        <f t="shared" si="29"/>
        <v>1010965</v>
      </c>
      <c r="I242" s="50">
        <v>998164</v>
      </c>
      <c r="J242" s="65">
        <v>0</v>
      </c>
      <c r="K242" s="65">
        <f t="shared" si="30"/>
        <v>998164</v>
      </c>
    </row>
    <row r="243" spans="1:11">
      <c r="A243" s="4" t="s">
        <v>255</v>
      </c>
      <c r="B243" s="112" t="s">
        <v>258</v>
      </c>
      <c r="C243" s="64">
        <v>1292183</v>
      </c>
      <c r="D243" s="65">
        <v>10364</v>
      </c>
      <c r="E243" s="65">
        <f t="shared" si="28"/>
        <v>1302547</v>
      </c>
      <c r="F243" s="12">
        <v>1242097</v>
      </c>
      <c r="G243" s="108">
        <v>0</v>
      </c>
      <c r="H243" s="65">
        <f t="shared" si="29"/>
        <v>1242097</v>
      </c>
      <c r="I243" s="12">
        <v>1226522</v>
      </c>
      <c r="J243" s="65">
        <v>0</v>
      </c>
      <c r="K243" s="65">
        <f t="shared" si="30"/>
        <v>1226522</v>
      </c>
    </row>
    <row r="244" spans="1:11">
      <c r="A244" s="4" t="s">
        <v>255</v>
      </c>
      <c r="B244" s="112" t="s">
        <v>259</v>
      </c>
      <c r="C244" s="64">
        <v>1144079</v>
      </c>
      <c r="D244" s="60">
        <v>10702</v>
      </c>
      <c r="E244" s="65">
        <f t="shared" si="28"/>
        <v>1154781</v>
      </c>
      <c r="F244" s="50">
        <v>1093543</v>
      </c>
      <c r="G244" s="109">
        <v>0</v>
      </c>
      <c r="H244" s="50">
        <f t="shared" si="29"/>
        <v>1093543</v>
      </c>
      <c r="I244" s="50">
        <v>1081595</v>
      </c>
      <c r="J244" s="65">
        <v>0</v>
      </c>
      <c r="K244" s="65">
        <f t="shared" si="30"/>
        <v>1081595</v>
      </c>
    </row>
    <row r="245" spans="1:11">
      <c r="A245" s="4" t="s">
        <v>255</v>
      </c>
      <c r="B245" s="112" t="s">
        <v>260</v>
      </c>
      <c r="C245" s="66">
        <v>1268574</v>
      </c>
      <c r="D245" s="57">
        <v>10734</v>
      </c>
      <c r="E245" s="67">
        <f t="shared" si="28"/>
        <v>1279308</v>
      </c>
      <c r="F245" s="50">
        <v>1222677</v>
      </c>
      <c r="G245" s="109">
        <v>0</v>
      </c>
      <c r="H245" s="50">
        <f t="shared" si="29"/>
        <v>1222677</v>
      </c>
      <c r="I245" s="50">
        <v>1204755</v>
      </c>
      <c r="J245" s="67">
        <v>0</v>
      </c>
      <c r="K245" s="67">
        <f t="shared" si="30"/>
        <v>1204755</v>
      </c>
    </row>
    <row r="246" spans="1:11">
      <c r="A246" s="4" t="s">
        <v>261</v>
      </c>
      <c r="B246" s="112" t="s">
        <v>262</v>
      </c>
      <c r="C246" s="64">
        <v>333897</v>
      </c>
      <c r="D246" s="60">
        <v>5201</v>
      </c>
      <c r="E246" s="65">
        <f t="shared" si="28"/>
        <v>339098</v>
      </c>
      <c r="F246" s="12">
        <v>304222</v>
      </c>
      <c r="G246" s="108">
        <v>0</v>
      </c>
      <c r="H246" s="65">
        <f t="shared" si="29"/>
        <v>304222</v>
      </c>
      <c r="I246" s="12">
        <v>299742</v>
      </c>
      <c r="J246" s="65">
        <v>0</v>
      </c>
      <c r="K246" s="65">
        <f t="shared" si="30"/>
        <v>299742</v>
      </c>
    </row>
    <row r="247" spans="1:11">
      <c r="A247" s="4" t="s">
        <v>261</v>
      </c>
      <c r="B247" s="112" t="s">
        <v>263</v>
      </c>
      <c r="C247" s="64">
        <v>220771</v>
      </c>
      <c r="D247" s="78">
        <v>-144</v>
      </c>
      <c r="E247" s="78">
        <f t="shared" si="28"/>
        <v>220627</v>
      </c>
      <c r="F247" s="6">
        <v>224589</v>
      </c>
      <c r="G247" s="78">
        <v>0</v>
      </c>
      <c r="H247" s="78">
        <f t="shared" si="29"/>
        <v>224589</v>
      </c>
      <c r="I247" s="6">
        <v>221289</v>
      </c>
      <c r="J247" s="78">
        <v>0</v>
      </c>
      <c r="K247" s="78">
        <f t="shared" si="30"/>
        <v>221289</v>
      </c>
    </row>
    <row r="248" spans="1:11">
      <c r="A248" s="4" t="s">
        <v>261</v>
      </c>
      <c r="B248" s="112" t="s">
        <v>264</v>
      </c>
      <c r="C248" s="64">
        <v>819435</v>
      </c>
      <c r="D248" s="65">
        <v>15019</v>
      </c>
      <c r="E248" s="65">
        <f t="shared" si="28"/>
        <v>834454</v>
      </c>
      <c r="F248" s="50">
        <v>782326</v>
      </c>
      <c r="G248" s="109">
        <v>0</v>
      </c>
      <c r="H248" s="50">
        <f t="shared" si="29"/>
        <v>782326</v>
      </c>
      <c r="I248" s="50">
        <v>772085</v>
      </c>
      <c r="J248" s="65">
        <v>0</v>
      </c>
      <c r="K248" s="65">
        <f t="shared" si="30"/>
        <v>772085</v>
      </c>
    </row>
    <row r="249" spans="1:11">
      <c r="A249" s="4" t="s">
        <v>248</v>
      </c>
      <c r="B249" s="112" t="s">
        <v>265</v>
      </c>
      <c r="C249" s="66">
        <v>333332</v>
      </c>
      <c r="D249" s="57">
        <v>6113</v>
      </c>
      <c r="E249" s="67">
        <f t="shared" si="28"/>
        <v>339445</v>
      </c>
      <c r="F249" s="50">
        <v>321426</v>
      </c>
      <c r="G249" s="109">
        <v>0</v>
      </c>
      <c r="H249" s="50">
        <f t="shared" si="29"/>
        <v>321426</v>
      </c>
      <c r="I249" s="50">
        <v>311825</v>
      </c>
      <c r="J249" s="67">
        <v>0</v>
      </c>
      <c r="K249" s="67">
        <f t="shared" si="30"/>
        <v>311825</v>
      </c>
    </row>
    <row r="250" spans="1:11">
      <c r="A250" s="4" t="s">
        <v>261</v>
      </c>
      <c r="B250" s="112" t="s">
        <v>266</v>
      </c>
      <c r="C250" s="66">
        <v>198875</v>
      </c>
      <c r="D250" s="87">
        <v>0</v>
      </c>
      <c r="E250" s="86">
        <f t="shared" si="28"/>
        <v>198875</v>
      </c>
      <c r="F250" s="20">
        <v>192682</v>
      </c>
      <c r="G250" s="86">
        <v>0</v>
      </c>
      <c r="H250" s="86">
        <f t="shared" si="29"/>
        <v>192682</v>
      </c>
      <c r="I250" s="20">
        <v>192682</v>
      </c>
      <c r="J250" s="86">
        <v>0</v>
      </c>
      <c r="K250" s="86">
        <f t="shared" si="30"/>
        <v>192682</v>
      </c>
    </row>
    <row r="251" spans="1:11">
      <c r="A251" s="38" t="s">
        <v>261</v>
      </c>
      <c r="B251" s="39" t="s">
        <v>267</v>
      </c>
      <c r="C251" s="64">
        <v>476664</v>
      </c>
      <c r="D251" s="60">
        <v>6121</v>
      </c>
      <c r="E251" s="65">
        <f t="shared" si="28"/>
        <v>482785</v>
      </c>
      <c r="F251" s="50">
        <v>470808</v>
      </c>
      <c r="G251" s="109">
        <v>0</v>
      </c>
      <c r="H251" s="50">
        <f t="shared" si="29"/>
        <v>470808</v>
      </c>
      <c r="I251" s="50">
        <v>465475</v>
      </c>
      <c r="J251" s="65">
        <v>0</v>
      </c>
      <c r="K251" s="78">
        <f t="shared" si="30"/>
        <v>465475</v>
      </c>
    </row>
    <row r="252" spans="1:11">
      <c r="A252" s="38" t="s">
        <v>261</v>
      </c>
      <c r="B252" s="39" t="s">
        <v>268</v>
      </c>
      <c r="C252" s="66">
        <v>433115</v>
      </c>
      <c r="D252" s="87">
        <v>47300</v>
      </c>
      <c r="E252" s="86">
        <f t="shared" si="28"/>
        <v>480415</v>
      </c>
      <c r="F252" s="20">
        <v>401798</v>
      </c>
      <c r="G252" s="86">
        <v>0</v>
      </c>
      <c r="H252" s="86">
        <f t="shared" si="29"/>
        <v>401798</v>
      </c>
      <c r="I252" s="20">
        <v>399983</v>
      </c>
      <c r="J252" s="86">
        <v>0</v>
      </c>
      <c r="K252" s="86">
        <f t="shared" si="30"/>
        <v>399983</v>
      </c>
    </row>
    <row r="253" spans="1:11">
      <c r="A253" s="38" t="s">
        <v>261</v>
      </c>
      <c r="B253" s="43" t="s">
        <v>269</v>
      </c>
      <c r="C253" s="36">
        <v>7480</v>
      </c>
      <c r="D253" s="89">
        <v>0</v>
      </c>
      <c r="E253" s="92">
        <f t="shared" si="28"/>
        <v>7480</v>
      </c>
      <c r="F253" s="36">
        <v>11797</v>
      </c>
      <c r="G253" s="92">
        <v>0</v>
      </c>
      <c r="H253" s="92">
        <f t="shared" si="29"/>
        <v>11797</v>
      </c>
      <c r="I253" s="36">
        <v>10730</v>
      </c>
      <c r="J253" s="92">
        <v>0</v>
      </c>
      <c r="K253" s="92">
        <f t="shared" si="30"/>
        <v>10730</v>
      </c>
    </row>
    <row r="254" spans="1:11">
      <c r="A254" s="38" t="s">
        <v>261</v>
      </c>
      <c r="B254" s="39" t="s">
        <v>270</v>
      </c>
      <c r="C254" s="36">
        <v>1920</v>
      </c>
      <c r="D254" s="89">
        <v>0</v>
      </c>
      <c r="E254" s="92">
        <f t="shared" si="28"/>
        <v>1920</v>
      </c>
      <c r="F254" s="36">
        <v>3445</v>
      </c>
      <c r="G254" s="92">
        <v>0</v>
      </c>
      <c r="H254" s="92">
        <f t="shared" si="29"/>
        <v>3445</v>
      </c>
      <c r="I254" s="36">
        <v>3015</v>
      </c>
      <c r="J254" s="92">
        <v>0</v>
      </c>
      <c r="K254" s="92">
        <f t="shared" si="30"/>
        <v>3015</v>
      </c>
    </row>
    <row r="255" spans="1:11">
      <c r="A255" s="38" t="s">
        <v>272</v>
      </c>
      <c r="B255" s="39" t="s">
        <v>273</v>
      </c>
      <c r="C255" s="36">
        <v>127144</v>
      </c>
      <c r="D255" s="94">
        <v>0</v>
      </c>
      <c r="E255" s="93">
        <f t="shared" si="28"/>
        <v>127144</v>
      </c>
      <c r="F255" s="51">
        <v>0</v>
      </c>
      <c r="G255" s="67">
        <v>0</v>
      </c>
      <c r="H255" s="67">
        <f t="shared" si="29"/>
        <v>0</v>
      </c>
      <c r="I255" s="41">
        <v>0</v>
      </c>
      <c r="J255" s="93">
        <v>0</v>
      </c>
      <c r="K255" s="92">
        <f t="shared" si="30"/>
        <v>0</v>
      </c>
    </row>
    <row r="256" spans="1:11">
      <c r="A256" s="38" t="s">
        <v>272</v>
      </c>
      <c r="B256" s="39" t="s">
        <v>274</v>
      </c>
      <c r="C256" s="36">
        <v>42753</v>
      </c>
      <c r="D256" s="89">
        <v>0</v>
      </c>
      <c r="E256" s="92">
        <f t="shared" si="28"/>
        <v>42753</v>
      </c>
      <c r="F256" s="20">
        <v>0</v>
      </c>
      <c r="G256" s="86">
        <v>0</v>
      </c>
      <c r="H256" s="86">
        <f t="shared" si="29"/>
        <v>0</v>
      </c>
      <c r="I256" s="20">
        <v>0</v>
      </c>
      <c r="J256" s="92">
        <v>0</v>
      </c>
      <c r="K256" s="92">
        <f t="shared" si="30"/>
        <v>0</v>
      </c>
    </row>
    <row r="257" spans="1:11" s="63" customFormat="1">
      <c r="A257" s="38" t="s">
        <v>272</v>
      </c>
      <c r="B257" s="124" t="s">
        <v>349</v>
      </c>
      <c r="C257" s="125">
        <v>7000</v>
      </c>
      <c r="D257" s="137">
        <v>0</v>
      </c>
      <c r="E257" s="126">
        <f t="shared" si="28"/>
        <v>7000</v>
      </c>
      <c r="F257" s="66">
        <v>0</v>
      </c>
      <c r="G257" s="86">
        <v>0</v>
      </c>
      <c r="H257" s="86">
        <f t="shared" ref="H257" si="31">SUM(F257:G257)</f>
        <v>0</v>
      </c>
      <c r="I257" s="66">
        <v>0</v>
      </c>
      <c r="J257" s="92">
        <v>0</v>
      </c>
      <c r="K257" s="92">
        <f t="shared" ref="K257" si="32">SUM(I257:J257)</f>
        <v>0</v>
      </c>
    </row>
    <row r="258" spans="1:11">
      <c r="A258" s="38" t="s">
        <v>275</v>
      </c>
      <c r="B258" s="39" t="s">
        <v>276</v>
      </c>
      <c r="C258" s="68">
        <v>2441417</v>
      </c>
      <c r="D258" s="60">
        <v>24009</v>
      </c>
      <c r="E258" s="60">
        <f t="shared" ref="E258:E270" si="33">SUM(C258:D258)</f>
        <v>2465426</v>
      </c>
      <c r="F258" s="12">
        <v>0</v>
      </c>
      <c r="G258" s="65">
        <v>0</v>
      </c>
      <c r="H258" s="65">
        <f t="shared" ref="H258:H270" si="34">SUM(F258:G258)</f>
        <v>0</v>
      </c>
      <c r="I258" s="41">
        <v>0</v>
      </c>
      <c r="J258" s="65">
        <v>0</v>
      </c>
      <c r="K258" s="78">
        <f t="shared" ref="K258:K270" si="35">SUM(I258:J258)</f>
        <v>0</v>
      </c>
    </row>
    <row r="259" spans="1:11">
      <c r="A259" s="38" t="s">
        <v>275</v>
      </c>
      <c r="B259" s="39" t="s">
        <v>277</v>
      </c>
      <c r="C259" s="64">
        <v>564520</v>
      </c>
      <c r="D259" s="60">
        <v>0</v>
      </c>
      <c r="E259" s="65">
        <f t="shared" si="33"/>
        <v>564520</v>
      </c>
      <c r="F259" s="60">
        <v>4734404</v>
      </c>
      <c r="G259" s="60">
        <v>0</v>
      </c>
      <c r="H259" s="60">
        <f t="shared" si="34"/>
        <v>4734404</v>
      </c>
      <c r="I259" s="58">
        <v>396600</v>
      </c>
      <c r="J259" s="65">
        <v>0</v>
      </c>
      <c r="K259" s="78">
        <f t="shared" si="35"/>
        <v>396600</v>
      </c>
    </row>
    <row r="260" spans="1:11">
      <c r="A260" s="38" t="s">
        <v>275</v>
      </c>
      <c r="B260" s="39" t="s">
        <v>339</v>
      </c>
      <c r="C260" s="73">
        <v>12880</v>
      </c>
      <c r="D260" s="94">
        <v>0</v>
      </c>
      <c r="E260" s="94">
        <f t="shared" si="33"/>
        <v>12880</v>
      </c>
      <c r="F260" s="61">
        <v>0</v>
      </c>
      <c r="G260" s="61">
        <v>0</v>
      </c>
      <c r="H260" s="61">
        <f t="shared" si="34"/>
        <v>0</v>
      </c>
      <c r="I260" s="52">
        <v>0</v>
      </c>
      <c r="J260" s="94">
        <v>0</v>
      </c>
      <c r="K260" s="89">
        <f t="shared" si="35"/>
        <v>0</v>
      </c>
    </row>
    <row r="261" spans="1:11" s="63" customFormat="1">
      <c r="A261" s="38" t="s">
        <v>338</v>
      </c>
      <c r="B261" s="100" t="s">
        <v>340</v>
      </c>
      <c r="C261" s="89">
        <v>29986</v>
      </c>
      <c r="D261" s="101">
        <v>0</v>
      </c>
      <c r="E261" s="101">
        <f t="shared" si="33"/>
        <v>29986</v>
      </c>
      <c r="F261" s="61">
        <v>0</v>
      </c>
      <c r="G261" s="61">
        <v>0</v>
      </c>
      <c r="H261" s="61">
        <f>SUM(F261:G261)</f>
        <v>0</v>
      </c>
      <c r="I261" s="68">
        <v>0</v>
      </c>
      <c r="J261" s="94">
        <v>0</v>
      </c>
      <c r="K261" s="89">
        <f>SUM(I261:J261)</f>
        <v>0</v>
      </c>
    </row>
    <row r="262" spans="1:11" s="63" customFormat="1">
      <c r="A262" s="106" t="s">
        <v>272</v>
      </c>
      <c r="B262" s="100" t="s">
        <v>342</v>
      </c>
      <c r="C262" s="89">
        <v>10887</v>
      </c>
      <c r="D262" s="101">
        <v>0</v>
      </c>
      <c r="E262" s="101">
        <f t="shared" si="33"/>
        <v>10887</v>
      </c>
      <c r="F262" s="102">
        <v>0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</row>
    <row r="263" spans="1:11" s="63" customFormat="1">
      <c r="A263" s="106" t="s">
        <v>343</v>
      </c>
      <c r="B263" s="100" t="s">
        <v>344</v>
      </c>
      <c r="C263" s="89">
        <v>16648</v>
      </c>
      <c r="D263" s="101">
        <v>0</v>
      </c>
      <c r="E263" s="101">
        <f t="shared" si="33"/>
        <v>16648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</row>
    <row r="264" spans="1:11">
      <c r="A264" s="38" t="s">
        <v>275</v>
      </c>
      <c r="B264" s="39" t="s">
        <v>278</v>
      </c>
      <c r="C264" s="36">
        <v>25657</v>
      </c>
      <c r="D264" s="89">
        <v>-4276</v>
      </c>
      <c r="E264" s="92">
        <f t="shared" si="33"/>
        <v>21381</v>
      </c>
      <c r="F264" s="36">
        <v>0</v>
      </c>
      <c r="G264" s="92">
        <v>0</v>
      </c>
      <c r="H264" s="92">
        <f t="shared" si="34"/>
        <v>0</v>
      </c>
      <c r="I264" s="36">
        <v>0</v>
      </c>
      <c r="J264" s="92">
        <v>0</v>
      </c>
      <c r="K264" s="92">
        <f t="shared" si="35"/>
        <v>0</v>
      </c>
    </row>
    <row r="265" spans="1:11">
      <c r="A265" s="38" t="s">
        <v>279</v>
      </c>
      <c r="B265" s="39" t="s">
        <v>280</v>
      </c>
      <c r="C265" s="36">
        <v>7328</v>
      </c>
      <c r="D265" s="89">
        <v>0</v>
      </c>
      <c r="E265" s="92">
        <f t="shared" si="33"/>
        <v>7328</v>
      </c>
      <c r="F265" s="36">
        <v>0</v>
      </c>
      <c r="G265" s="92">
        <v>0</v>
      </c>
      <c r="H265" s="92">
        <f t="shared" si="34"/>
        <v>0</v>
      </c>
      <c r="I265" s="36">
        <v>0</v>
      </c>
      <c r="J265" s="92">
        <v>0</v>
      </c>
      <c r="K265" s="92">
        <f t="shared" si="35"/>
        <v>0</v>
      </c>
    </row>
    <row r="266" spans="1:11">
      <c r="A266" s="38" t="s">
        <v>272</v>
      </c>
      <c r="B266" s="39" t="s">
        <v>281</v>
      </c>
      <c r="C266" s="66">
        <v>530178</v>
      </c>
      <c r="D266" s="87">
        <v>-908</v>
      </c>
      <c r="E266" s="86">
        <f t="shared" si="33"/>
        <v>529270</v>
      </c>
      <c r="F266" s="20">
        <v>524034</v>
      </c>
      <c r="G266" s="86">
        <v>0</v>
      </c>
      <c r="H266" s="86">
        <f t="shared" si="34"/>
        <v>524034</v>
      </c>
      <c r="I266" s="20">
        <v>519734</v>
      </c>
      <c r="J266" s="86">
        <v>0</v>
      </c>
      <c r="K266" s="86">
        <f t="shared" si="35"/>
        <v>519734</v>
      </c>
    </row>
    <row r="267" spans="1:11">
      <c r="A267" s="38" t="s">
        <v>272</v>
      </c>
      <c r="B267" s="5" t="s">
        <v>104</v>
      </c>
      <c r="C267" s="66">
        <v>7000</v>
      </c>
      <c r="D267" s="57">
        <v>0</v>
      </c>
      <c r="E267" s="67">
        <f t="shared" si="33"/>
        <v>7000</v>
      </c>
      <c r="F267" s="51">
        <v>0</v>
      </c>
      <c r="G267" s="67">
        <v>0</v>
      </c>
      <c r="H267" s="67">
        <f t="shared" si="34"/>
        <v>0</v>
      </c>
      <c r="I267" s="51">
        <v>0</v>
      </c>
      <c r="J267" s="67">
        <v>0</v>
      </c>
      <c r="K267" s="86">
        <f t="shared" si="35"/>
        <v>0</v>
      </c>
    </row>
    <row r="268" spans="1:11">
      <c r="A268" s="38" t="s">
        <v>261</v>
      </c>
      <c r="B268" s="5" t="s">
        <v>282</v>
      </c>
      <c r="C268" s="66">
        <v>11301</v>
      </c>
      <c r="D268" s="87">
        <v>0</v>
      </c>
      <c r="E268" s="86">
        <f t="shared" si="33"/>
        <v>11301</v>
      </c>
      <c r="F268" s="20">
        <v>13821</v>
      </c>
      <c r="G268" s="86">
        <v>0</v>
      </c>
      <c r="H268" s="86">
        <f t="shared" si="34"/>
        <v>13821</v>
      </c>
      <c r="I268" s="20">
        <v>13821</v>
      </c>
      <c r="J268" s="86">
        <v>0</v>
      </c>
      <c r="K268" s="86">
        <f t="shared" si="35"/>
        <v>13821</v>
      </c>
    </row>
    <row r="269" spans="1:11">
      <c r="A269" s="38" t="s">
        <v>271</v>
      </c>
      <c r="B269" s="105" t="s">
        <v>283</v>
      </c>
      <c r="C269" s="64">
        <v>826673</v>
      </c>
      <c r="D269" s="60">
        <v>0</v>
      </c>
      <c r="E269" s="65">
        <f t="shared" si="33"/>
        <v>826673</v>
      </c>
      <c r="F269" s="12">
        <v>744362</v>
      </c>
      <c r="G269" s="65">
        <v>0</v>
      </c>
      <c r="H269" s="65">
        <f t="shared" si="34"/>
        <v>744362</v>
      </c>
      <c r="I269" s="12">
        <v>744362</v>
      </c>
      <c r="J269" s="65">
        <v>0</v>
      </c>
      <c r="K269" s="78">
        <f t="shared" si="35"/>
        <v>744362</v>
      </c>
    </row>
    <row r="270" spans="1:11">
      <c r="A270" s="38" t="s">
        <v>271</v>
      </c>
      <c r="B270" s="5" t="s">
        <v>284</v>
      </c>
      <c r="C270" s="64">
        <v>315350</v>
      </c>
      <c r="D270" s="65">
        <v>0</v>
      </c>
      <c r="E270" s="65">
        <f t="shared" si="33"/>
        <v>315350</v>
      </c>
      <c r="F270" s="12">
        <v>292000</v>
      </c>
      <c r="G270" s="65">
        <v>0</v>
      </c>
      <c r="H270" s="65">
        <f t="shared" si="34"/>
        <v>292000</v>
      </c>
      <c r="I270" s="12">
        <v>292000</v>
      </c>
      <c r="J270" s="65">
        <v>0</v>
      </c>
      <c r="K270" s="78">
        <f t="shared" si="35"/>
        <v>292000</v>
      </c>
    </row>
    <row r="271" spans="1:11">
      <c r="A271" s="13" t="s">
        <v>285</v>
      </c>
      <c r="B271" s="8" t="s">
        <v>286</v>
      </c>
      <c r="C271" s="37">
        <v>24548756</v>
      </c>
      <c r="D271" s="88">
        <f>SUM(D236:D270)</f>
        <v>694246</v>
      </c>
      <c r="E271" s="88">
        <f>SUM(C271:D271)</f>
        <v>25243002</v>
      </c>
      <c r="F271" s="37">
        <v>24475678</v>
      </c>
      <c r="G271" s="88">
        <f>SUM(G236:G270)</f>
        <v>0</v>
      </c>
      <c r="H271" s="88">
        <f>SUM(F271:G271)</f>
        <v>24475678</v>
      </c>
      <c r="I271" s="37">
        <v>19922774</v>
      </c>
      <c r="J271" s="88">
        <f>SUM(J253:J270)</f>
        <v>0</v>
      </c>
      <c r="K271" s="88">
        <f>SUM(I271:J271)</f>
        <v>19922774</v>
      </c>
    </row>
    <row r="272" spans="1:11">
      <c r="A272" s="42" t="s">
        <v>287</v>
      </c>
      <c r="B272" s="105" t="s">
        <v>288</v>
      </c>
      <c r="C272" s="68">
        <v>1794916</v>
      </c>
      <c r="D272" s="60">
        <v>0</v>
      </c>
      <c r="E272" s="60">
        <f t="shared" ref="E272:E280" si="36">SUM(C272:D272)</f>
        <v>1794916</v>
      </c>
      <c r="F272" s="50">
        <v>1672568</v>
      </c>
      <c r="G272" s="109">
        <v>0</v>
      </c>
      <c r="H272" s="50">
        <f t="shared" ref="H272:H280" si="37">SUM(F272:G272)</f>
        <v>1672568</v>
      </c>
      <c r="I272" s="41">
        <v>1666807</v>
      </c>
      <c r="J272" s="60">
        <v>0</v>
      </c>
      <c r="K272" s="81">
        <f t="shared" ref="K272:K280" si="38">SUM(I272:J272)</f>
        <v>1666807</v>
      </c>
    </row>
    <row r="273" spans="1:11">
      <c r="A273" s="42" t="s">
        <v>289</v>
      </c>
      <c r="B273" s="105" t="s">
        <v>290</v>
      </c>
      <c r="C273" s="68">
        <v>1690572</v>
      </c>
      <c r="D273" s="60">
        <v>23400</v>
      </c>
      <c r="E273" s="60">
        <f t="shared" si="36"/>
        <v>1713972</v>
      </c>
      <c r="F273" s="12">
        <v>1627366</v>
      </c>
      <c r="G273" s="111">
        <v>0</v>
      </c>
      <c r="H273" s="65">
        <f t="shared" si="37"/>
        <v>1627366</v>
      </c>
      <c r="I273" s="64">
        <v>1608803</v>
      </c>
      <c r="J273" s="60">
        <v>0</v>
      </c>
      <c r="K273" s="81">
        <f t="shared" si="38"/>
        <v>1608803</v>
      </c>
    </row>
    <row r="274" spans="1:11">
      <c r="A274" s="42" t="s">
        <v>291</v>
      </c>
      <c r="B274" s="105" t="s">
        <v>292</v>
      </c>
      <c r="C274" s="66">
        <v>254701</v>
      </c>
      <c r="D274" s="86">
        <v>0</v>
      </c>
      <c r="E274" s="86">
        <f t="shared" si="36"/>
        <v>254701</v>
      </c>
      <c r="F274" s="20">
        <v>248841</v>
      </c>
      <c r="G274" s="86">
        <v>0</v>
      </c>
      <c r="H274" s="86">
        <f t="shared" si="37"/>
        <v>248841</v>
      </c>
      <c r="I274" s="20">
        <v>246994</v>
      </c>
      <c r="J274" s="86">
        <v>0</v>
      </c>
      <c r="K274" s="86">
        <f t="shared" si="38"/>
        <v>246994</v>
      </c>
    </row>
    <row r="275" spans="1:11" s="63" customFormat="1">
      <c r="A275" s="146" t="s">
        <v>287</v>
      </c>
      <c r="B275" s="147" t="s">
        <v>460</v>
      </c>
      <c r="C275" s="148">
        <v>0</v>
      </c>
      <c r="D275" s="151">
        <v>424694</v>
      </c>
      <c r="E275" s="151">
        <f t="shared" si="36"/>
        <v>424694</v>
      </c>
      <c r="F275" s="148"/>
      <c r="G275" s="148"/>
      <c r="H275" s="148"/>
      <c r="I275" s="148"/>
      <c r="J275" s="148"/>
      <c r="K275" s="148"/>
    </row>
    <row r="276" spans="1:11" s="63" customFormat="1">
      <c r="A276" s="103" t="s">
        <v>287</v>
      </c>
      <c r="B276" s="104" t="s">
        <v>341</v>
      </c>
      <c r="C276" s="86">
        <v>1351994</v>
      </c>
      <c r="D276" s="87">
        <v>0</v>
      </c>
      <c r="E276" s="87">
        <f t="shared" si="36"/>
        <v>1351994</v>
      </c>
      <c r="F276" s="86">
        <v>0</v>
      </c>
      <c r="G276" s="86">
        <v>0</v>
      </c>
      <c r="H276" s="86">
        <v>0</v>
      </c>
      <c r="I276" s="86">
        <v>0</v>
      </c>
      <c r="J276" s="86">
        <v>0</v>
      </c>
      <c r="K276" s="86">
        <v>0</v>
      </c>
    </row>
    <row r="277" spans="1:11" s="63" customFormat="1">
      <c r="A277" s="103" t="s">
        <v>287</v>
      </c>
      <c r="B277" s="104" t="s">
        <v>350</v>
      </c>
      <c r="C277" s="127">
        <v>14682</v>
      </c>
      <c r="D277" s="118">
        <v>0</v>
      </c>
      <c r="E277" s="118">
        <f>SUM(C277:D277)</f>
        <v>14682</v>
      </c>
      <c r="F277" s="86">
        <v>0</v>
      </c>
      <c r="G277" s="86">
        <v>0</v>
      </c>
      <c r="H277" s="86">
        <v>0</v>
      </c>
      <c r="I277" s="86">
        <v>0</v>
      </c>
      <c r="J277" s="86">
        <v>0</v>
      </c>
      <c r="K277" s="86">
        <v>0</v>
      </c>
    </row>
    <row r="278" spans="1:11">
      <c r="A278" s="42" t="s">
        <v>291</v>
      </c>
      <c r="B278" s="5" t="s">
        <v>293</v>
      </c>
      <c r="C278" s="64">
        <v>2181440</v>
      </c>
      <c r="D278" s="78">
        <v>0</v>
      </c>
      <c r="E278" s="78">
        <f t="shared" si="36"/>
        <v>2181440</v>
      </c>
      <c r="F278" s="6">
        <v>2281440</v>
      </c>
      <c r="G278" s="78">
        <v>0</v>
      </c>
      <c r="H278" s="78">
        <f t="shared" si="37"/>
        <v>2281440</v>
      </c>
      <c r="I278" s="6">
        <v>2281440</v>
      </c>
      <c r="J278" s="78">
        <v>0</v>
      </c>
      <c r="K278" s="78">
        <f t="shared" si="38"/>
        <v>2281440</v>
      </c>
    </row>
    <row r="279" spans="1:11">
      <c r="A279" s="42">
        <v>10.4</v>
      </c>
      <c r="B279" s="5" t="s">
        <v>294</v>
      </c>
      <c r="C279" s="22">
        <v>101086</v>
      </c>
      <c r="D279" s="55">
        <v>30000</v>
      </c>
      <c r="E279" s="55">
        <f t="shared" si="36"/>
        <v>131086</v>
      </c>
      <c r="F279" s="12">
        <v>0</v>
      </c>
      <c r="G279" s="65">
        <v>0</v>
      </c>
      <c r="H279" s="65">
        <f t="shared" si="37"/>
        <v>0</v>
      </c>
      <c r="I279" s="41">
        <v>0</v>
      </c>
      <c r="J279" s="55">
        <v>0</v>
      </c>
      <c r="K279" s="83">
        <f t="shared" si="38"/>
        <v>0</v>
      </c>
    </row>
    <row r="280" spans="1:11">
      <c r="A280" s="42" t="s">
        <v>295</v>
      </c>
      <c r="B280" s="5" t="s">
        <v>296</v>
      </c>
      <c r="C280" s="66">
        <v>777</v>
      </c>
      <c r="D280" s="86">
        <v>0</v>
      </c>
      <c r="E280" s="86">
        <f t="shared" si="36"/>
        <v>777</v>
      </c>
      <c r="F280" s="20">
        <v>18399</v>
      </c>
      <c r="G280" s="86">
        <v>0</v>
      </c>
      <c r="H280" s="86">
        <f t="shared" si="37"/>
        <v>18399</v>
      </c>
      <c r="I280" s="20">
        <v>18399</v>
      </c>
      <c r="J280" s="86">
        <v>0</v>
      </c>
      <c r="K280" s="86">
        <f t="shared" si="38"/>
        <v>18399</v>
      </c>
    </row>
    <row r="281" spans="1:11">
      <c r="A281" s="13" t="s">
        <v>297</v>
      </c>
      <c r="B281" s="8" t="s">
        <v>298</v>
      </c>
      <c r="C281" s="37">
        <v>7390168</v>
      </c>
      <c r="D281" s="88">
        <f>SUM(D272:D280)</f>
        <v>478094</v>
      </c>
      <c r="E281" s="88">
        <f t="shared" ref="E281:E287" si="39">SUM(C281:D281)</f>
        <v>7868262</v>
      </c>
      <c r="F281" s="37">
        <v>5848614</v>
      </c>
      <c r="G281" s="88">
        <f>SUM(G272:G280)</f>
        <v>0</v>
      </c>
      <c r="H281" s="88">
        <f t="shared" ref="H281:H287" si="40">SUM(F281:G281)</f>
        <v>5848614</v>
      </c>
      <c r="I281" s="37">
        <v>5822443</v>
      </c>
      <c r="J281" s="88">
        <f>SUM(J272:J280)</f>
        <v>0</v>
      </c>
      <c r="K281" s="88">
        <f t="shared" ref="K281:K287" si="41">SUM(I281:J281)</f>
        <v>5822443</v>
      </c>
    </row>
    <row r="282" spans="1:11">
      <c r="A282" s="13"/>
      <c r="B282" s="8" t="s">
        <v>305</v>
      </c>
      <c r="C282" s="37">
        <v>57961420</v>
      </c>
      <c r="D282" s="88">
        <f>D281+D271+D235+D223+D220+D211+D209+D200+D198</f>
        <v>2000971</v>
      </c>
      <c r="E282" s="88">
        <f t="shared" si="39"/>
        <v>59962391</v>
      </c>
      <c r="F282" s="37">
        <v>50887424</v>
      </c>
      <c r="G282" s="88">
        <f>G281+G271+G235+G223+G220+G211+G209+G200+G198</f>
        <v>0</v>
      </c>
      <c r="H282" s="88">
        <f t="shared" si="40"/>
        <v>50887424</v>
      </c>
      <c r="I282" s="37">
        <v>43545603</v>
      </c>
      <c r="J282" s="88">
        <f>J281+J271+J235+J223+J220+J211+J209+J200+J198</f>
        <v>0</v>
      </c>
      <c r="K282" s="88">
        <f t="shared" si="41"/>
        <v>43545603</v>
      </c>
    </row>
    <row r="283" spans="1:11">
      <c r="A283" s="44"/>
      <c r="B283" s="5" t="s">
        <v>299</v>
      </c>
      <c r="C283" s="66">
        <v>2278041</v>
      </c>
      <c r="D283" s="67">
        <v>0</v>
      </c>
      <c r="E283" s="67">
        <f t="shared" si="39"/>
        <v>2278041</v>
      </c>
      <c r="F283" s="67">
        <v>2385592</v>
      </c>
      <c r="G283" s="67">
        <v>0</v>
      </c>
      <c r="H283" s="67">
        <f t="shared" si="40"/>
        <v>2385592</v>
      </c>
      <c r="I283" s="68">
        <v>2924262</v>
      </c>
      <c r="J283" s="67">
        <v>0</v>
      </c>
      <c r="K283" s="86">
        <f t="shared" si="41"/>
        <v>2924262</v>
      </c>
    </row>
    <row r="284" spans="1:11">
      <c r="A284" s="44"/>
      <c r="B284" s="5" t="s">
        <v>300</v>
      </c>
      <c r="C284" s="66">
        <v>450152</v>
      </c>
      <c r="D284" s="86">
        <v>0</v>
      </c>
      <c r="E284" s="67">
        <f t="shared" si="39"/>
        <v>450152</v>
      </c>
      <c r="F284" s="66">
        <v>450152</v>
      </c>
      <c r="G284" s="86">
        <v>0</v>
      </c>
      <c r="H284" s="86">
        <f t="shared" si="40"/>
        <v>450152</v>
      </c>
      <c r="I284" s="69">
        <v>450152</v>
      </c>
      <c r="J284" s="86">
        <v>0</v>
      </c>
      <c r="K284" s="86">
        <f t="shared" si="41"/>
        <v>450152</v>
      </c>
    </row>
    <row r="285" spans="1:11">
      <c r="A285" s="44"/>
      <c r="B285" s="5" t="s">
        <v>301</v>
      </c>
      <c r="C285" s="66">
        <v>50000</v>
      </c>
      <c r="D285" s="67">
        <v>0</v>
      </c>
      <c r="E285" s="67">
        <f t="shared" si="39"/>
        <v>50000</v>
      </c>
      <c r="F285" s="67">
        <v>0</v>
      </c>
      <c r="G285" s="67">
        <v>0</v>
      </c>
      <c r="H285" s="67">
        <f t="shared" si="40"/>
        <v>0</v>
      </c>
      <c r="I285" s="67">
        <v>0</v>
      </c>
      <c r="J285" s="67">
        <f>SUM(H285:I285)</f>
        <v>0</v>
      </c>
      <c r="K285" s="86">
        <f t="shared" si="41"/>
        <v>0</v>
      </c>
    </row>
    <row r="286" spans="1:11">
      <c r="A286" s="44"/>
      <c r="B286" s="5" t="s">
        <v>302</v>
      </c>
      <c r="C286" s="66">
        <v>0</v>
      </c>
      <c r="D286" s="67">
        <v>2215437</v>
      </c>
      <c r="E286" s="67">
        <f t="shared" si="39"/>
        <v>2215437</v>
      </c>
      <c r="F286" s="50">
        <v>0</v>
      </c>
      <c r="G286" s="50">
        <v>0</v>
      </c>
      <c r="H286" s="50">
        <f t="shared" si="40"/>
        <v>0</v>
      </c>
      <c r="I286" s="41">
        <v>202660</v>
      </c>
      <c r="J286" s="57">
        <v>0</v>
      </c>
      <c r="K286" s="87">
        <f t="shared" si="41"/>
        <v>202660</v>
      </c>
    </row>
    <row r="287" spans="1:11">
      <c r="A287" s="13"/>
      <c r="B287" s="8" t="s">
        <v>303</v>
      </c>
      <c r="C287" s="37">
        <v>2778193</v>
      </c>
      <c r="D287" s="88">
        <f>SUM(D283:D286)</f>
        <v>2215437</v>
      </c>
      <c r="E287" s="88">
        <f t="shared" si="39"/>
        <v>4993630</v>
      </c>
      <c r="F287" s="37">
        <v>2835744</v>
      </c>
      <c r="G287" s="88">
        <f>SUM(G283:G286)</f>
        <v>0</v>
      </c>
      <c r="H287" s="88">
        <f t="shared" si="40"/>
        <v>2835744</v>
      </c>
      <c r="I287" s="37">
        <v>3577074</v>
      </c>
      <c r="J287" s="88">
        <f>SUM(J283:J286)</f>
        <v>0</v>
      </c>
      <c r="K287" s="88">
        <f t="shared" si="41"/>
        <v>3577074</v>
      </c>
    </row>
    <row r="288" spans="1:11">
      <c r="A288" s="14"/>
      <c r="B288" s="8" t="s">
        <v>304</v>
      </c>
      <c r="C288" s="37">
        <v>60739613</v>
      </c>
      <c r="D288" s="88">
        <f>D287+D282</f>
        <v>4216408</v>
      </c>
      <c r="E288" s="88">
        <f>E287+E282</f>
        <v>64956021</v>
      </c>
      <c r="F288" s="37">
        <v>53723168</v>
      </c>
      <c r="G288" s="88">
        <f>G287+G282</f>
        <v>0</v>
      </c>
      <c r="H288" s="88">
        <f>H287+H282</f>
        <v>53723168</v>
      </c>
      <c r="I288" s="37">
        <v>47122677</v>
      </c>
      <c r="J288" s="88">
        <f>J287+J282</f>
        <v>0</v>
      </c>
      <c r="K288" s="88">
        <f>K287+K282</f>
        <v>47122677</v>
      </c>
    </row>
    <row r="289" spans="1:12">
      <c r="A289" s="1"/>
      <c r="B289" s="1"/>
    </row>
    <row r="290" spans="1:12">
      <c r="A290" s="1"/>
      <c r="B290" s="1"/>
      <c r="C290" s="45">
        <v>0</v>
      </c>
      <c r="D290" s="45">
        <f>D162-D288</f>
        <v>0</v>
      </c>
      <c r="E290" s="45">
        <f>E162-E288</f>
        <v>0</v>
      </c>
      <c r="F290" s="45">
        <v>0</v>
      </c>
      <c r="G290" s="45">
        <f>G162-G288</f>
        <v>0</v>
      </c>
      <c r="H290" s="45">
        <f>H162-H288</f>
        <v>0</v>
      </c>
      <c r="I290" s="45">
        <v>0</v>
      </c>
      <c r="J290" s="45">
        <f>J162-J288</f>
        <v>0</v>
      </c>
      <c r="K290" s="45">
        <f>K162-K288</f>
        <v>0</v>
      </c>
    </row>
    <row r="291" spans="1:12" ht="15.45">
      <c r="A291" s="33"/>
      <c r="B291" s="188" t="s">
        <v>466</v>
      </c>
    </row>
    <row r="292" spans="1:12">
      <c r="A292" s="33"/>
      <c r="B292" s="33"/>
      <c r="C292" s="33"/>
      <c r="D292" s="74"/>
      <c r="E292" s="74"/>
      <c r="F292" s="32"/>
      <c r="G292" s="32"/>
      <c r="H292" s="32"/>
      <c r="J292" s="74"/>
      <c r="K292" s="74"/>
    </row>
    <row r="293" spans="1:12">
      <c r="B293" s="189" t="s">
        <v>467</v>
      </c>
      <c r="E293" s="74"/>
      <c r="F293" s="32"/>
      <c r="I293" s="32"/>
    </row>
    <row r="294" spans="1:12">
      <c r="A294" s="46"/>
      <c r="B294" s="189" t="s">
        <v>468</v>
      </c>
    </row>
    <row r="295" spans="1:12">
      <c r="A295" s="46"/>
      <c r="B295" s="26"/>
    </row>
    <row r="296" spans="1:12">
      <c r="A296" s="46"/>
      <c r="B296" s="26"/>
    </row>
    <row r="297" spans="1:12">
      <c r="F297" s="114"/>
      <c r="G297" s="114"/>
      <c r="H297" s="114"/>
      <c r="I297" s="114"/>
      <c r="J297" s="115"/>
      <c r="K297" s="115"/>
      <c r="L297" s="114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74" fitToWidth="0" orientation="landscape" r:id="rId1"/>
  <rowBreaks count="1" manualBreakCount="1">
    <brk id="2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DF9F-B247-4E0A-82D6-5B3702C34DE5}">
  <dimension ref="A1:J85"/>
  <sheetViews>
    <sheetView tabSelected="1" topLeftCell="A79" workbookViewId="0">
      <selection activeCell="A82" sqref="A82:A85"/>
    </sheetView>
  </sheetViews>
  <sheetFormatPr defaultColWidth="9.15234375" defaultRowHeight="14.6"/>
  <cols>
    <col min="1" max="1" width="57.15234375" style="63" bestFit="1" customWidth="1"/>
    <col min="2" max="2" width="11.84375" style="63" customWidth="1"/>
    <col min="3" max="3" width="11.3828125" style="63" bestFit="1" customWidth="1"/>
    <col min="4" max="4" width="11" style="63" bestFit="1" customWidth="1"/>
    <col min="5" max="5" width="14.53515625" style="63" customWidth="1"/>
    <col min="6" max="6" width="9.15234375" style="63"/>
    <col min="7" max="7" width="10.84375" style="63" customWidth="1"/>
    <col min="8" max="16384" width="9.15234375" style="63"/>
  </cols>
  <sheetData>
    <row r="1" spans="1:7" ht="15" customHeight="1">
      <c r="A1" s="184" t="s">
        <v>311</v>
      </c>
      <c r="C1" s="155"/>
      <c r="D1" s="156"/>
      <c r="E1" s="157"/>
    </row>
    <row r="2" spans="1:7" ht="15.45">
      <c r="A2" s="183" t="s">
        <v>307</v>
      </c>
      <c r="C2" s="155"/>
      <c r="D2" s="156"/>
      <c r="E2" s="158"/>
    </row>
    <row r="3" spans="1:7" ht="15.45">
      <c r="A3" s="183" t="s">
        <v>463</v>
      </c>
      <c r="C3" s="155"/>
      <c r="D3" s="156"/>
      <c r="E3" s="159"/>
    </row>
    <row r="4" spans="1:7" ht="15.45">
      <c r="A4" s="183" t="s">
        <v>464</v>
      </c>
      <c r="C4" s="155"/>
      <c r="D4" s="156"/>
      <c r="E4" s="159"/>
    </row>
    <row r="5" spans="1:7">
      <c r="C5" s="155"/>
      <c r="D5" s="156"/>
      <c r="E5" s="159"/>
    </row>
    <row r="6" spans="1:7">
      <c r="A6" s="185" t="s">
        <v>428</v>
      </c>
      <c r="C6" s="155"/>
      <c r="D6" s="156"/>
      <c r="E6" s="159"/>
    </row>
    <row r="7" spans="1:7">
      <c r="A7" s="186" t="s">
        <v>307</v>
      </c>
      <c r="C7" s="155"/>
      <c r="D7" s="156"/>
      <c r="E7" s="159"/>
    </row>
    <row r="8" spans="1:7">
      <c r="A8" s="186" t="s">
        <v>461</v>
      </c>
      <c r="C8" s="155"/>
      <c r="D8" s="156"/>
      <c r="E8" s="159"/>
    </row>
    <row r="9" spans="1:7" ht="15.9" customHeight="1">
      <c r="A9" s="186" t="s">
        <v>462</v>
      </c>
      <c r="C9" s="155"/>
      <c r="D9" s="155"/>
      <c r="E9" s="155"/>
    </row>
    <row r="10" spans="1:7">
      <c r="C10" s="155"/>
      <c r="D10" s="155"/>
      <c r="E10" s="155"/>
    </row>
    <row r="11" spans="1:7" ht="30">
      <c r="A11" s="160" t="s">
        <v>429</v>
      </c>
      <c r="C11" s="155"/>
      <c r="D11" s="155"/>
      <c r="E11" s="155"/>
    </row>
    <row r="13" spans="1:7" ht="25.75">
      <c r="A13" s="161"/>
      <c r="B13" s="162" t="s">
        <v>430</v>
      </c>
      <c r="C13" s="163" t="s">
        <v>431</v>
      </c>
      <c r="D13" s="163" t="s">
        <v>432</v>
      </c>
      <c r="E13" s="163" t="s">
        <v>313</v>
      </c>
    </row>
    <row r="14" spans="1:7">
      <c r="A14" s="164" t="s">
        <v>433</v>
      </c>
      <c r="B14" s="152" t="s">
        <v>368</v>
      </c>
      <c r="C14" s="165">
        <v>60739613</v>
      </c>
      <c r="D14" s="165">
        <v>4216408</v>
      </c>
      <c r="E14" s="165">
        <f>SUM(C14:D14)</f>
        <v>64956021</v>
      </c>
    </row>
    <row r="15" spans="1:7">
      <c r="A15" s="164" t="s">
        <v>434</v>
      </c>
      <c r="B15" s="152"/>
      <c r="C15" s="165">
        <v>2778193</v>
      </c>
      <c r="D15" s="165">
        <v>2215437</v>
      </c>
      <c r="E15" s="165">
        <f>SUM(C15:D15)</f>
        <v>4993630</v>
      </c>
      <c r="G15" s="32"/>
    </row>
    <row r="16" spans="1:7">
      <c r="A16" s="169" t="s">
        <v>435</v>
      </c>
      <c r="B16" s="152"/>
      <c r="C16" s="171">
        <v>2728193</v>
      </c>
      <c r="D16" s="171">
        <v>0</v>
      </c>
      <c r="E16" s="171">
        <v>2728193</v>
      </c>
    </row>
    <row r="17" spans="1:7">
      <c r="A17" s="169" t="s">
        <v>427</v>
      </c>
      <c r="B17" s="152"/>
      <c r="C17" s="171">
        <v>50000</v>
      </c>
      <c r="D17" s="171">
        <v>0</v>
      </c>
      <c r="E17" s="171">
        <v>50000</v>
      </c>
    </row>
    <row r="18" spans="1:7">
      <c r="A18" s="154" t="s">
        <v>436</v>
      </c>
      <c r="B18" s="152"/>
      <c r="C18" s="171">
        <v>0</v>
      </c>
      <c r="D18" s="171">
        <v>2215437</v>
      </c>
      <c r="E18" s="171">
        <v>2215437</v>
      </c>
    </row>
    <row r="19" spans="1:7">
      <c r="A19" s="170" t="s">
        <v>369</v>
      </c>
      <c r="B19" s="152"/>
      <c r="C19" s="165">
        <v>57961420</v>
      </c>
      <c r="D19" s="165">
        <v>2000971</v>
      </c>
      <c r="E19" s="165">
        <f>SUM(C19:D19)</f>
        <v>59962391</v>
      </c>
      <c r="G19" s="32"/>
    </row>
    <row r="20" spans="1:7">
      <c r="A20" s="153" t="s">
        <v>370</v>
      </c>
      <c r="B20" s="153" t="s">
        <v>196</v>
      </c>
      <c r="C20" s="166">
        <v>8444258</v>
      </c>
      <c r="D20" s="166">
        <v>432587</v>
      </c>
      <c r="E20" s="166">
        <v>8876845</v>
      </c>
    </row>
    <row r="21" spans="1:7">
      <c r="A21" s="153" t="s">
        <v>371</v>
      </c>
      <c r="B21" s="153" t="s">
        <v>200</v>
      </c>
      <c r="C21" s="166">
        <v>1401042</v>
      </c>
      <c r="D21" s="166">
        <v>2700</v>
      </c>
      <c r="E21" s="166">
        <v>1403742</v>
      </c>
    </row>
    <row r="22" spans="1:7">
      <c r="A22" s="153" t="s">
        <v>372</v>
      </c>
      <c r="B22" s="153" t="s">
        <v>210</v>
      </c>
      <c r="C22" s="166">
        <v>6349421</v>
      </c>
      <c r="D22" s="166">
        <v>115232</v>
      </c>
      <c r="E22" s="166">
        <v>6464653</v>
      </c>
    </row>
    <row r="23" spans="1:7">
      <c r="A23" s="153" t="s">
        <v>373</v>
      </c>
      <c r="B23" s="153" t="s">
        <v>214</v>
      </c>
      <c r="C23" s="166">
        <v>205379</v>
      </c>
      <c r="D23" s="166">
        <v>0</v>
      </c>
      <c r="E23" s="166">
        <v>205379</v>
      </c>
    </row>
    <row r="24" spans="1:7">
      <c r="A24" s="153" t="s">
        <v>374</v>
      </c>
      <c r="B24" s="153" t="s">
        <v>223</v>
      </c>
      <c r="C24" s="166">
        <v>5459947</v>
      </c>
      <c r="D24" s="166">
        <v>232512</v>
      </c>
      <c r="E24" s="166">
        <f>SUM(C24:D24)</f>
        <v>5692459</v>
      </c>
    </row>
    <row r="25" spans="1:7">
      <c r="A25" s="153" t="s">
        <v>375</v>
      </c>
      <c r="B25" s="153" t="s">
        <v>229</v>
      </c>
      <c r="C25" s="166">
        <v>804379</v>
      </c>
      <c r="D25" s="166">
        <v>4000</v>
      </c>
      <c r="E25" s="166">
        <v>808379</v>
      </c>
    </row>
    <row r="26" spans="1:7">
      <c r="A26" s="153" t="s">
        <v>376</v>
      </c>
      <c r="B26" s="153" t="s">
        <v>246</v>
      </c>
      <c r="C26" s="166">
        <v>3358070</v>
      </c>
      <c r="D26" s="166">
        <v>41600</v>
      </c>
      <c r="E26" s="166">
        <v>3399670</v>
      </c>
    </row>
    <row r="27" spans="1:7">
      <c r="A27" s="153" t="s">
        <v>377</v>
      </c>
      <c r="B27" s="153" t="s">
        <v>285</v>
      </c>
      <c r="C27" s="166">
        <v>24548756</v>
      </c>
      <c r="D27" s="166">
        <v>694246</v>
      </c>
      <c r="E27" s="166">
        <v>25243002</v>
      </c>
    </row>
    <row r="28" spans="1:7">
      <c r="A28" s="153" t="s">
        <v>310</v>
      </c>
      <c r="B28" s="153" t="s">
        <v>297</v>
      </c>
      <c r="C28" s="166">
        <v>7390168</v>
      </c>
      <c r="D28" s="166">
        <v>478094</v>
      </c>
      <c r="E28" s="166">
        <v>7868262</v>
      </c>
    </row>
    <row r="29" spans="1:7" ht="20.149999999999999" customHeight="1">
      <c r="A29" s="191" t="s">
        <v>378</v>
      </c>
      <c r="B29" s="192"/>
      <c r="C29" s="192"/>
      <c r="D29" s="192"/>
      <c r="E29" s="193"/>
    </row>
    <row r="30" spans="1:7">
      <c r="A30" s="173" t="s">
        <v>379</v>
      </c>
      <c r="B30" s="173" t="s">
        <v>380</v>
      </c>
      <c r="C30" s="174">
        <v>25539326</v>
      </c>
      <c r="D30" s="174">
        <v>282480</v>
      </c>
      <c r="E30" s="174">
        <v>25821806</v>
      </c>
      <c r="G30" s="32"/>
    </row>
    <row r="31" spans="1:7">
      <c r="A31" s="153" t="s">
        <v>381</v>
      </c>
      <c r="B31" s="153" t="s">
        <v>382</v>
      </c>
      <c r="C31" s="166">
        <v>19403726</v>
      </c>
      <c r="D31" s="166">
        <v>250324</v>
      </c>
      <c r="E31" s="166">
        <v>19654050</v>
      </c>
      <c r="G31" s="32"/>
    </row>
    <row r="32" spans="1:7">
      <c r="A32" s="153" t="s">
        <v>383</v>
      </c>
      <c r="B32" s="153" t="s">
        <v>384</v>
      </c>
      <c r="C32" s="166">
        <v>6135600</v>
      </c>
      <c r="D32" s="166">
        <v>32156</v>
      </c>
      <c r="E32" s="166">
        <v>6167756</v>
      </c>
    </row>
    <row r="33" spans="1:7">
      <c r="A33" s="173" t="s">
        <v>385</v>
      </c>
      <c r="B33" s="173" t="s">
        <v>386</v>
      </c>
      <c r="C33" s="174">
        <v>13939783</v>
      </c>
      <c r="D33" s="174">
        <v>737996</v>
      </c>
      <c r="E33" s="174">
        <v>14677779</v>
      </c>
      <c r="G33" s="32"/>
    </row>
    <row r="34" spans="1:7">
      <c r="A34" s="153" t="s">
        <v>387</v>
      </c>
      <c r="B34" s="153" t="s">
        <v>388</v>
      </c>
      <c r="C34" s="166">
        <v>200093</v>
      </c>
      <c r="D34" s="166">
        <v>24930</v>
      </c>
      <c r="E34" s="166">
        <v>225023</v>
      </c>
    </row>
    <row r="35" spans="1:7">
      <c r="A35" s="153" t="s">
        <v>389</v>
      </c>
      <c r="B35" s="153" t="s">
        <v>390</v>
      </c>
      <c r="C35" s="166">
        <v>10399554</v>
      </c>
      <c r="D35" s="166">
        <v>712387</v>
      </c>
      <c r="E35" s="166">
        <v>11111941</v>
      </c>
    </row>
    <row r="36" spans="1:7">
      <c r="A36" s="153" t="s">
        <v>391</v>
      </c>
      <c r="B36" s="153" t="s">
        <v>392</v>
      </c>
      <c r="C36" s="166">
        <v>3254945</v>
      </c>
      <c r="D36" s="166">
        <v>-4831</v>
      </c>
      <c r="E36" s="166">
        <v>3250114</v>
      </c>
    </row>
    <row r="37" spans="1:7">
      <c r="A37" s="153" t="s">
        <v>393</v>
      </c>
      <c r="B37" s="153" t="s">
        <v>394</v>
      </c>
      <c r="C37" s="166">
        <v>11877</v>
      </c>
      <c r="D37" s="166">
        <v>0</v>
      </c>
      <c r="E37" s="166">
        <v>11877</v>
      </c>
    </row>
    <row r="38" spans="1:7">
      <c r="A38" s="153" t="s">
        <v>395</v>
      </c>
      <c r="B38" s="153" t="s">
        <v>396</v>
      </c>
      <c r="C38" s="166">
        <v>73314</v>
      </c>
      <c r="D38" s="166">
        <v>5510</v>
      </c>
      <c r="E38" s="166">
        <v>78824</v>
      </c>
    </row>
    <row r="39" spans="1:7">
      <c r="A39" s="173" t="s">
        <v>397</v>
      </c>
      <c r="B39" s="173" t="s">
        <v>398</v>
      </c>
      <c r="C39" s="174">
        <v>967817</v>
      </c>
      <c r="D39" s="174">
        <v>23394</v>
      </c>
      <c r="E39" s="174">
        <v>991211</v>
      </c>
    </row>
    <row r="40" spans="1:7">
      <c r="A40" s="153" t="s">
        <v>399</v>
      </c>
      <c r="B40" s="153" t="s">
        <v>400</v>
      </c>
      <c r="C40" s="166">
        <v>967817</v>
      </c>
      <c r="D40" s="166">
        <v>23394</v>
      </c>
      <c r="E40" s="166">
        <v>991211</v>
      </c>
    </row>
    <row r="41" spans="1:7">
      <c r="A41" s="173" t="s">
        <v>401</v>
      </c>
      <c r="B41" s="173" t="s">
        <v>402</v>
      </c>
      <c r="C41" s="174">
        <v>152094</v>
      </c>
      <c r="D41" s="174">
        <v>10000</v>
      </c>
      <c r="E41" s="174">
        <v>162094</v>
      </c>
    </row>
    <row r="42" spans="1:7">
      <c r="A42" s="153" t="s">
        <v>403</v>
      </c>
      <c r="B42" s="153" t="s">
        <v>404</v>
      </c>
      <c r="C42" s="166">
        <v>99500</v>
      </c>
      <c r="D42" s="166">
        <v>10000</v>
      </c>
      <c r="E42" s="166">
        <v>109500</v>
      </c>
    </row>
    <row r="43" spans="1:7">
      <c r="A43" s="153" t="s">
        <v>405</v>
      </c>
      <c r="B43" s="153" t="s">
        <v>406</v>
      </c>
      <c r="C43" s="166">
        <v>52594</v>
      </c>
      <c r="D43" s="166">
        <v>0</v>
      </c>
      <c r="E43" s="166">
        <v>52594</v>
      </c>
    </row>
    <row r="44" spans="1:7">
      <c r="A44" s="173" t="s">
        <v>407</v>
      </c>
      <c r="B44" s="173" t="s">
        <v>408</v>
      </c>
      <c r="C44" s="174">
        <v>9074586</v>
      </c>
      <c r="D44" s="174">
        <v>44677</v>
      </c>
      <c r="E44" s="174">
        <v>9119263</v>
      </c>
    </row>
    <row r="45" spans="1:7">
      <c r="A45" s="153" t="s">
        <v>409</v>
      </c>
      <c r="B45" s="153" t="s">
        <v>410</v>
      </c>
      <c r="C45" s="166">
        <v>44923</v>
      </c>
      <c r="D45" s="166">
        <v>5058</v>
      </c>
      <c r="E45" s="166">
        <v>49981</v>
      </c>
    </row>
    <row r="46" spans="1:7">
      <c r="A46" s="153" t="s">
        <v>411</v>
      </c>
      <c r="B46" s="153" t="s">
        <v>412</v>
      </c>
      <c r="C46" s="166">
        <v>9029663</v>
      </c>
      <c r="D46" s="166">
        <v>39619</v>
      </c>
      <c r="E46" s="166">
        <v>9069282</v>
      </c>
    </row>
    <row r="47" spans="1:7">
      <c r="A47" s="173" t="s">
        <v>413</v>
      </c>
      <c r="B47" s="173" t="s">
        <v>414</v>
      </c>
      <c r="C47" s="174">
        <v>3054520</v>
      </c>
      <c r="D47" s="174">
        <v>424694</v>
      </c>
      <c r="E47" s="174">
        <v>3479214</v>
      </c>
    </row>
    <row r="48" spans="1:7">
      <c r="A48" s="152" t="s">
        <v>415</v>
      </c>
      <c r="B48" s="152" t="s">
        <v>416</v>
      </c>
      <c r="C48" s="168">
        <v>2494874</v>
      </c>
      <c r="D48" s="168">
        <v>424694</v>
      </c>
      <c r="E48" s="168">
        <v>2919568</v>
      </c>
    </row>
    <row r="49" spans="1:10">
      <c r="A49" s="152" t="s">
        <v>417</v>
      </c>
      <c r="B49" s="152" t="s">
        <v>418</v>
      </c>
      <c r="C49" s="168">
        <v>122200</v>
      </c>
      <c r="D49" s="168">
        <v>0</v>
      </c>
      <c r="E49" s="168">
        <v>122200</v>
      </c>
    </row>
    <row r="50" spans="1:10">
      <c r="A50" s="152" t="s">
        <v>419</v>
      </c>
      <c r="B50" s="152" t="s">
        <v>420</v>
      </c>
      <c r="C50" s="168">
        <v>436246</v>
      </c>
      <c r="D50" s="168">
        <v>0</v>
      </c>
      <c r="E50" s="168">
        <v>436246</v>
      </c>
    </row>
    <row r="51" spans="1:10" ht="22.3">
      <c r="A51" s="152" t="s">
        <v>421</v>
      </c>
      <c r="B51" s="152" t="s">
        <v>422</v>
      </c>
      <c r="C51" s="168">
        <v>1200</v>
      </c>
      <c r="D51" s="168">
        <v>0</v>
      </c>
      <c r="E51" s="168">
        <v>1200</v>
      </c>
    </row>
    <row r="52" spans="1:10" ht="24">
      <c r="A52" s="173" t="s">
        <v>423</v>
      </c>
      <c r="B52" s="173" t="s">
        <v>424</v>
      </c>
      <c r="C52" s="175">
        <v>5233294</v>
      </c>
      <c r="D52" s="174">
        <v>477730</v>
      </c>
      <c r="E52" s="174">
        <f>SUM(C52:D52)</f>
        <v>5711024</v>
      </c>
      <c r="G52" s="54"/>
      <c r="H52" s="54"/>
      <c r="I52" s="54"/>
      <c r="J52" s="54"/>
    </row>
    <row r="53" spans="1:10">
      <c r="A53" s="152" t="s">
        <v>425</v>
      </c>
      <c r="B53" s="152" t="s">
        <v>426</v>
      </c>
      <c r="C53" s="168">
        <v>5233294</v>
      </c>
      <c r="D53" s="167">
        <v>477730</v>
      </c>
      <c r="E53" s="167">
        <f>SUM(C53:D53)</f>
        <v>5711024</v>
      </c>
      <c r="G53" s="172"/>
      <c r="H53" s="172"/>
      <c r="I53" s="172"/>
      <c r="J53" s="54"/>
    </row>
    <row r="54" spans="1:10">
      <c r="G54" s="54"/>
      <c r="H54" s="54"/>
      <c r="I54" s="54"/>
      <c r="J54" s="54"/>
    </row>
    <row r="55" spans="1:10">
      <c r="G55" s="54"/>
      <c r="H55" s="54"/>
      <c r="I55" s="54"/>
      <c r="J55" s="54"/>
    </row>
    <row r="56" spans="1:10" ht="38.6" customHeight="1">
      <c r="A56" s="194" t="s">
        <v>437</v>
      </c>
      <c r="B56" s="195"/>
      <c r="C56" s="32"/>
      <c r="D56" s="32"/>
      <c r="E56" s="32"/>
    </row>
    <row r="58" spans="1:10">
      <c r="A58" s="196" t="s">
        <v>438</v>
      </c>
      <c r="B58" s="196" t="s">
        <v>439</v>
      </c>
      <c r="C58" s="198" t="s">
        <v>440</v>
      </c>
      <c r="D58" s="198" t="s">
        <v>312</v>
      </c>
      <c r="E58" s="198" t="s">
        <v>441</v>
      </c>
    </row>
    <row r="59" spans="1:10">
      <c r="A59" s="197"/>
      <c r="B59" s="197"/>
      <c r="C59" s="199"/>
      <c r="D59" s="199"/>
      <c r="E59" s="199"/>
    </row>
    <row r="60" spans="1:10">
      <c r="A60" s="176" t="s">
        <v>442</v>
      </c>
      <c r="B60" s="177" t="s">
        <v>368</v>
      </c>
      <c r="C60" s="178">
        <v>6000</v>
      </c>
      <c r="D60" s="178">
        <v>0</v>
      </c>
      <c r="E60" s="178">
        <v>6000</v>
      </c>
    </row>
    <row r="61" spans="1:10">
      <c r="A61" s="179" t="s">
        <v>443</v>
      </c>
      <c r="B61" s="179" t="s">
        <v>444</v>
      </c>
      <c r="C61" s="180" t="s">
        <v>446</v>
      </c>
      <c r="D61" s="180" t="s">
        <v>445</v>
      </c>
      <c r="E61" s="180" t="s">
        <v>446</v>
      </c>
    </row>
    <row r="62" spans="1:10">
      <c r="A62" s="181" t="s">
        <v>447</v>
      </c>
      <c r="B62" s="181" t="s">
        <v>448</v>
      </c>
      <c r="C62" s="167">
        <v>6000</v>
      </c>
      <c r="D62" s="167">
        <v>0</v>
      </c>
      <c r="E62" s="167">
        <v>6000</v>
      </c>
    </row>
    <row r="63" spans="1:10">
      <c r="A63" s="153" t="s">
        <v>449</v>
      </c>
      <c r="B63" s="153" t="s">
        <v>450</v>
      </c>
      <c r="C63" s="166">
        <v>2500</v>
      </c>
      <c r="D63" s="166">
        <v>0</v>
      </c>
      <c r="E63" s="166">
        <v>2500</v>
      </c>
    </row>
    <row r="64" spans="1:10">
      <c r="A64" s="153" t="s">
        <v>451</v>
      </c>
      <c r="B64" s="153" t="s">
        <v>452</v>
      </c>
      <c r="C64" s="166">
        <v>3500</v>
      </c>
      <c r="D64" s="166">
        <v>0</v>
      </c>
      <c r="E64" s="166">
        <v>3500</v>
      </c>
    </row>
    <row r="65" spans="1:5">
      <c r="C65" s="32"/>
      <c r="D65" s="32"/>
      <c r="E65" s="32"/>
    </row>
    <row r="66" spans="1:5">
      <c r="A66" s="176" t="s">
        <v>453</v>
      </c>
      <c r="B66" s="177" t="s">
        <v>368</v>
      </c>
      <c r="C66" s="178">
        <v>57158</v>
      </c>
      <c r="D66" s="178">
        <v>0</v>
      </c>
      <c r="E66" s="178">
        <v>57158</v>
      </c>
    </row>
    <row r="67" spans="1:5">
      <c r="A67" s="179" t="s">
        <v>443</v>
      </c>
      <c r="B67" s="179" t="s">
        <v>444</v>
      </c>
      <c r="C67" s="180" t="s">
        <v>446</v>
      </c>
      <c r="D67" s="180" t="s">
        <v>445</v>
      </c>
      <c r="E67" s="180" t="s">
        <v>446</v>
      </c>
    </row>
    <row r="68" spans="1:5">
      <c r="A68" s="173" t="s">
        <v>385</v>
      </c>
      <c r="B68" s="173" t="s">
        <v>386</v>
      </c>
      <c r="C68" s="174">
        <v>11173</v>
      </c>
      <c r="D68" s="174">
        <v>-660</v>
      </c>
      <c r="E68" s="174">
        <v>10513</v>
      </c>
    </row>
    <row r="69" spans="1:5">
      <c r="A69" s="152" t="s">
        <v>389</v>
      </c>
      <c r="B69" s="152" t="s">
        <v>390</v>
      </c>
      <c r="C69" s="168">
        <v>5016</v>
      </c>
      <c r="D69" s="168">
        <v>1</v>
      </c>
      <c r="E69" s="168">
        <v>5017</v>
      </c>
    </row>
    <row r="70" spans="1:5" ht="22.3">
      <c r="A70" s="152" t="s">
        <v>391</v>
      </c>
      <c r="B70" s="152" t="s">
        <v>392</v>
      </c>
      <c r="C70" s="168">
        <v>6157</v>
      </c>
      <c r="D70" s="168">
        <v>-661</v>
      </c>
      <c r="E70" s="168">
        <v>6157</v>
      </c>
    </row>
    <row r="71" spans="1:5">
      <c r="A71" s="173" t="s">
        <v>407</v>
      </c>
      <c r="B71" s="173" t="s">
        <v>408</v>
      </c>
      <c r="C71" s="174">
        <v>45985</v>
      </c>
      <c r="D71" s="174">
        <v>660</v>
      </c>
      <c r="E71" s="174">
        <v>46645</v>
      </c>
    </row>
    <row r="72" spans="1:5">
      <c r="A72" s="152" t="s">
        <v>411</v>
      </c>
      <c r="B72" s="152" t="s">
        <v>412</v>
      </c>
      <c r="C72" s="168">
        <v>45985</v>
      </c>
      <c r="D72" s="168">
        <v>660</v>
      </c>
      <c r="E72" s="168">
        <v>46645</v>
      </c>
    </row>
    <row r="73" spans="1:5">
      <c r="C73" s="32"/>
      <c r="D73" s="32"/>
      <c r="E73" s="32"/>
    </row>
    <row r="74" spans="1:5">
      <c r="A74" s="182" t="s">
        <v>454</v>
      </c>
      <c r="B74" s="152" t="s">
        <v>368</v>
      </c>
      <c r="C74" s="165">
        <v>-51158</v>
      </c>
      <c r="D74" s="165">
        <v>0</v>
      </c>
      <c r="E74" s="165">
        <v>-51158</v>
      </c>
    </row>
    <row r="75" spans="1:5">
      <c r="C75" s="32"/>
      <c r="D75" s="32"/>
      <c r="E75" s="32"/>
    </row>
    <row r="76" spans="1:5">
      <c r="A76" s="176" t="s">
        <v>455</v>
      </c>
      <c r="B76" s="177" t="s">
        <v>368</v>
      </c>
      <c r="C76" s="178">
        <v>51158</v>
      </c>
      <c r="D76" s="178">
        <v>0</v>
      </c>
      <c r="E76" s="178">
        <v>51158</v>
      </c>
    </row>
    <row r="77" spans="1:5">
      <c r="A77" s="179" t="s">
        <v>443</v>
      </c>
      <c r="B77" s="179" t="s">
        <v>444</v>
      </c>
      <c r="C77" s="180" t="s">
        <v>446</v>
      </c>
      <c r="D77" s="180" t="s">
        <v>445</v>
      </c>
      <c r="E77" s="180" t="s">
        <v>446</v>
      </c>
    </row>
    <row r="78" spans="1:5">
      <c r="A78" s="181" t="s">
        <v>456</v>
      </c>
      <c r="B78" s="181" t="s">
        <v>457</v>
      </c>
      <c r="C78" s="167">
        <v>51158</v>
      </c>
      <c r="D78" s="167">
        <v>0</v>
      </c>
      <c r="E78" s="167">
        <v>51158</v>
      </c>
    </row>
    <row r="79" spans="1:5">
      <c r="A79" s="153" t="s">
        <v>458</v>
      </c>
      <c r="B79" s="153" t="s">
        <v>459</v>
      </c>
      <c r="C79" s="166">
        <v>51158</v>
      </c>
      <c r="D79" s="166">
        <v>0</v>
      </c>
      <c r="E79" s="166">
        <v>51158</v>
      </c>
    </row>
    <row r="80" spans="1:5">
      <c r="A80" s="190" t="s">
        <v>368</v>
      </c>
      <c r="B80" s="190"/>
      <c r="C80" s="190"/>
      <c r="D80" s="190"/>
      <c r="E80" s="190"/>
    </row>
    <row r="82" spans="1:1" ht="15.45">
      <c r="A82" s="188" t="s">
        <v>466</v>
      </c>
    </row>
    <row r="83" spans="1:1">
      <c r="A83" s="33"/>
    </row>
    <row r="84" spans="1:1">
      <c r="A84" s="189" t="s">
        <v>467</v>
      </c>
    </row>
    <row r="85" spans="1:1">
      <c r="A85" s="189" t="s">
        <v>468</v>
      </c>
    </row>
  </sheetData>
  <mergeCells count="8">
    <mergeCell ref="A80:E80"/>
    <mergeCell ref="A29:E29"/>
    <mergeCell ref="A56:B56"/>
    <mergeCell ref="A58:A59"/>
    <mergeCell ref="B58:B59"/>
    <mergeCell ref="C58:C59"/>
    <mergeCell ref="D58:D59"/>
    <mergeCell ref="E58:E5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ienemumi-izdevumi </vt:lpstr>
      <vt:lpstr>Kopsavilk.pa funkc.kateg.unEKK</vt:lpstr>
      <vt:lpstr>'ienemumi-izdevumi '!_Hlk95808303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Vija Milbrete</cp:lastModifiedBy>
  <cp:lastPrinted>2022-01-26T11:41:52Z</cp:lastPrinted>
  <dcterms:created xsi:type="dcterms:W3CDTF">2022-01-20T17:04:39Z</dcterms:created>
  <dcterms:modified xsi:type="dcterms:W3CDTF">2022-12-13T09:34:44Z</dcterms:modified>
</cp:coreProperties>
</file>