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96" tabRatio="698"/>
  </bookViews>
  <sheets>
    <sheet name="PBK" sheetId="13" r:id="rId1"/>
    <sheet name="Koptame" sheetId="14" r:id="rId2"/>
    <sheet name="Kopsavilkuma aprekini" sheetId="1" r:id="rId3"/>
    <sheet name="1" sheetId="2" r:id="rId4"/>
    <sheet name="2" sheetId="3" r:id="rId5"/>
    <sheet name="3" sheetId="4" r:id="rId6"/>
    <sheet name="4" sheetId="9" r:id="rId7"/>
  </sheets>
  <definedNames>
    <definedName name="_xlnm.Print_Area" localSheetId="2">'Kopsavilkuma aprekini'!$A$1:$I$30</definedName>
  </definedNames>
  <calcPr calcId="152511"/>
</workbook>
</file>

<file path=xl/calcChain.xml><?xml version="1.0" encoding="utf-8"?>
<calcChain xmlns="http://schemas.openxmlformats.org/spreadsheetml/2006/main">
  <c r="J25" i="9" l="1"/>
  <c r="J23" i="9"/>
  <c r="A25" i="9"/>
  <c r="A23" i="9"/>
  <c r="B4" i="4"/>
  <c r="B3" i="4"/>
  <c r="B2" i="4"/>
  <c r="B1" i="4"/>
  <c r="B4" i="3"/>
  <c r="B3" i="3"/>
  <c r="B2" i="3"/>
  <c r="B1" i="3"/>
  <c r="I73" i="3"/>
  <c r="I65" i="4"/>
  <c r="I63" i="4"/>
  <c r="B65" i="4"/>
  <c r="B63" i="4"/>
  <c r="N58" i="4"/>
  <c r="P58" i="4" s="1"/>
  <c r="P57" i="4"/>
  <c r="O57" i="4"/>
  <c r="O59" i="4" s="1"/>
  <c r="H15" i="1" s="1"/>
  <c r="N57" i="4"/>
  <c r="M57" i="4"/>
  <c r="M59" i="4" s="1"/>
  <c r="F15" i="1" s="1"/>
  <c r="L57" i="4"/>
  <c r="L59" i="4" s="1"/>
  <c r="I15" i="1" s="1"/>
  <c r="I71" i="3"/>
  <c r="B73" i="3"/>
  <c r="B71" i="3"/>
  <c r="P59" i="4" l="1"/>
  <c r="P61" i="4" s="1"/>
  <c r="O8" i="4" s="1"/>
  <c r="N59" i="4"/>
  <c r="G15" i="1" s="1"/>
  <c r="E15" i="1" l="1"/>
  <c r="P65" i="3" l="1"/>
  <c r="O65" i="3"/>
  <c r="O67" i="3" s="1"/>
  <c r="H14" i="1" s="1"/>
  <c r="N65" i="3"/>
  <c r="M65" i="3"/>
  <c r="M67" i="3" s="1"/>
  <c r="F14" i="1" s="1"/>
  <c r="L65" i="3"/>
  <c r="L67" i="3" s="1"/>
  <c r="I14" i="1" s="1"/>
  <c r="E52" i="3"/>
  <c r="E43" i="3"/>
  <c r="E34" i="3"/>
  <c r="E32" i="3"/>
  <c r="E30" i="3"/>
  <c r="E19" i="3"/>
  <c r="E15" i="3"/>
  <c r="Q117" i="2"/>
  <c r="P117" i="2"/>
  <c r="P119" i="2" s="1"/>
  <c r="H13" i="1" s="1"/>
  <c r="O117" i="2"/>
  <c r="N117" i="2"/>
  <c r="N119" i="2" s="1"/>
  <c r="F13" i="1" s="1"/>
  <c r="M117" i="2"/>
  <c r="M119" i="2" s="1"/>
  <c r="I13" i="1" s="1"/>
  <c r="B12" i="2"/>
  <c r="N66" i="3" l="1"/>
  <c r="P66" i="3" s="1"/>
  <c r="P67" i="3" s="1"/>
  <c r="P69" i="3" s="1"/>
  <c r="O8" i="3" s="1"/>
  <c r="O118" i="2"/>
  <c r="Q118" i="2" s="1"/>
  <c r="Q119" i="2" s="1"/>
  <c r="Q121" i="2" s="1"/>
  <c r="P8" i="2" s="1"/>
  <c r="B24" i="1"/>
  <c r="B26" i="1"/>
  <c r="B28" i="1"/>
  <c r="B30" i="1"/>
  <c r="B29" i="14"/>
  <c r="B31" i="14"/>
  <c r="N67" i="3" l="1"/>
  <c r="G14" i="1" s="1"/>
  <c r="O119" i="2"/>
  <c r="G13" i="1" s="1"/>
  <c r="C11" i="1"/>
  <c r="D11" i="1" s="1"/>
  <c r="E11" i="1" s="1"/>
  <c r="F11" i="1" s="1"/>
  <c r="G11" i="1" s="1"/>
  <c r="H11" i="1" s="1"/>
  <c r="M15" i="9" l="1"/>
  <c r="M17" i="9" s="1"/>
  <c r="I16" i="1" s="1"/>
  <c r="B12" i="9"/>
  <c r="C12" i="9" s="1"/>
  <c r="D12" i="9" s="1"/>
  <c r="E12" i="9" s="1"/>
  <c r="F12" i="9" s="1"/>
  <c r="G12" i="9" s="1"/>
  <c r="H12" i="9" s="1"/>
  <c r="I12" i="9" s="1"/>
  <c r="J12" i="9" s="1"/>
  <c r="K12" i="9" s="1"/>
  <c r="L12" i="9" s="1"/>
  <c r="M12" i="9" s="1"/>
  <c r="N12" i="9" s="1"/>
  <c r="O12" i="9" s="1"/>
  <c r="P12" i="9" s="1"/>
  <c r="Q12" i="9" s="1"/>
  <c r="B12" i="4"/>
  <c r="C12" i="4" s="1"/>
  <c r="D12" i="4" s="1"/>
  <c r="E12" i="4" s="1"/>
  <c r="B12" i="3"/>
  <c r="C12" i="3" s="1"/>
  <c r="D12" i="3" s="1"/>
  <c r="E12" i="3" s="1"/>
  <c r="C12" i="2"/>
  <c r="E12" i="2" s="1"/>
  <c r="F12" i="2" s="1"/>
  <c r="Q9" i="9"/>
  <c r="P9" i="4"/>
  <c r="O8" i="9"/>
  <c r="N8" i="4"/>
  <c r="N8" i="3"/>
  <c r="C9" i="9"/>
  <c r="C9" i="4"/>
  <c r="C9" i="3"/>
  <c r="F12" i="3" l="1"/>
  <c r="G12" i="3" s="1"/>
  <c r="H12" i="3" s="1"/>
  <c r="I12" i="3" s="1"/>
  <c r="J12" i="3" s="1"/>
  <c r="K12" i="3" s="1"/>
  <c r="L12" i="3" s="1"/>
  <c r="M12" i="3" s="1"/>
  <c r="N12" i="3" s="1"/>
  <c r="O12" i="3" s="1"/>
  <c r="P12" i="3" s="1"/>
  <c r="F12" i="4"/>
  <c r="G12" i="4" s="1"/>
  <c r="H12" i="4" s="1"/>
  <c r="I12" i="4" s="1"/>
  <c r="J12" i="4" s="1"/>
  <c r="K12" i="4" s="1"/>
  <c r="L12" i="4" s="1"/>
  <c r="M12" i="4" s="1"/>
  <c r="N12" i="4" s="1"/>
  <c r="O12" i="4" s="1"/>
  <c r="P12" i="4" s="1"/>
  <c r="G12" i="2"/>
  <c r="H12" i="2" s="1"/>
  <c r="I12" i="2" s="1"/>
  <c r="J12" i="2" s="1"/>
  <c r="K12" i="2" s="1"/>
  <c r="I11" i="1"/>
  <c r="L12" i="2" l="1"/>
  <c r="M12" i="2" s="1"/>
  <c r="N12" i="2" s="1"/>
  <c r="O12" i="2" s="1"/>
  <c r="P12" i="2" s="1"/>
  <c r="Q12" i="2" s="1"/>
  <c r="A7" i="3" l="1"/>
  <c r="A7" i="2"/>
  <c r="A7" i="9"/>
  <c r="A7" i="4"/>
  <c r="A4" i="9"/>
  <c r="A3" i="9"/>
  <c r="A2" i="9"/>
  <c r="A1" i="9"/>
  <c r="A1" i="2"/>
  <c r="A2" i="2"/>
  <c r="A3" i="2"/>
  <c r="A4" i="2"/>
  <c r="O15" i="9" l="1"/>
  <c r="P15" i="9"/>
  <c r="P17" i="9" s="1"/>
  <c r="H16" i="1" s="1"/>
  <c r="N15" i="9"/>
  <c r="N17" i="9" s="1"/>
  <c r="H17" i="1" l="1"/>
  <c r="F16" i="1"/>
  <c r="O16" i="9"/>
  <c r="Q16" i="9" s="1"/>
  <c r="Q15" i="9"/>
  <c r="I17" i="1" l="1"/>
  <c r="E6" i="1" s="1"/>
  <c r="O17" i="9"/>
  <c r="G16" i="1" s="1"/>
  <c r="E16" i="1" s="1"/>
  <c r="Q17" i="9"/>
  <c r="E13" i="1"/>
  <c r="P8" i="9" l="1"/>
  <c r="Q19" i="9"/>
  <c r="F17" i="1"/>
  <c r="E21" i="1" s="1"/>
  <c r="E14" i="1"/>
  <c r="G17" i="1"/>
  <c r="E17" i="1" l="1"/>
  <c r="E20" i="1" l="1"/>
  <c r="E18" i="1"/>
  <c r="E19" i="1" s="1"/>
  <c r="E22" i="1" l="1"/>
  <c r="E5" i="1" l="1"/>
  <c r="D21" i="14"/>
  <c r="D23" i="14" l="1"/>
  <c r="D24" i="14" s="1"/>
  <c r="D25" i="14" s="1"/>
  <c r="D21" i="13"/>
  <c r="D23" i="13" s="1"/>
  <c r="D24" i="13" s="1"/>
  <c r="D25" i="13" s="1"/>
  <c r="D26" i="13" l="1"/>
  <c r="D27" i="13" s="1"/>
</calcChain>
</file>

<file path=xl/sharedStrings.xml><?xml version="1.0" encoding="utf-8"?>
<sst xmlns="http://schemas.openxmlformats.org/spreadsheetml/2006/main" count="837" uniqueCount="435">
  <si>
    <t>Mērv.</t>
  </si>
  <si>
    <t>m</t>
  </si>
  <si>
    <t>Lokālā tāme Nr.1.</t>
  </si>
  <si>
    <t>Eur bez PVN</t>
  </si>
  <si>
    <t>Nr.p.k.</t>
  </si>
  <si>
    <t>Darbu un materiālu nosaukums</t>
  </si>
  <si>
    <t>Daudzums</t>
  </si>
  <si>
    <t xml:space="preserve"> Kopā:</t>
  </si>
  <si>
    <t>Lokālā tāme Nr.3.</t>
  </si>
  <si>
    <t>Lokālā tāme Nr.2.</t>
  </si>
  <si>
    <t>Kopā ar PVN:</t>
  </si>
  <si>
    <t>Tips, marka</t>
  </si>
  <si>
    <t>m²</t>
  </si>
  <si>
    <t>%</t>
  </si>
  <si>
    <t xml:space="preserve"> Tiešās izmaksas kopā:</t>
  </si>
  <si>
    <t>Kopsavilkuma aprēķini pa darbu vai konstruktīvo elementu veidiem</t>
  </si>
  <si>
    <t>Z.V.</t>
  </si>
  <si>
    <t>Tāme sastādīta:</t>
  </si>
  <si>
    <t>Objekta nosaukums</t>
  </si>
  <si>
    <t>PVN(21%):</t>
  </si>
  <si>
    <t>Darba devēja sociālais nodoklis 23,59%</t>
  </si>
  <si>
    <t>Pasūtītāja būvniecības koptāme</t>
  </si>
  <si>
    <t>Apstiprinu</t>
  </si>
  <si>
    <t>(pasūtītāja paraksts un tā atšifrējums)</t>
  </si>
  <si>
    <t>Pasūtījuma Nr.:</t>
  </si>
  <si>
    <t>Kopā:</t>
  </si>
  <si>
    <t>Pavisam būvniecības izmaksas:</t>
  </si>
  <si>
    <t>Tāmes izmaksas</t>
  </si>
  <si>
    <t>Kods</t>
  </si>
  <si>
    <t>Laika norma (c/h)</t>
  </si>
  <si>
    <t>Darba samaksas likme (eur/h)</t>
  </si>
  <si>
    <t>Vienības izmaksas</t>
  </si>
  <si>
    <t>Kopā uz visu apjomu</t>
  </si>
  <si>
    <t>Darba alga (euro)</t>
  </si>
  <si>
    <t>Materiāli (euro)</t>
  </si>
  <si>
    <t>Mehānismi (euro)</t>
  </si>
  <si>
    <t>Darbietilpība (c/h)</t>
  </si>
  <si>
    <t>Kopā (euro)</t>
  </si>
  <si>
    <t>Summa (euro)</t>
  </si>
  <si>
    <t>Materiālu, būvgružu transporta izdevumi</t>
  </si>
  <si>
    <t>Par kopējo summu, euro</t>
  </si>
  <si>
    <t>Kopējā darbietilpība, c/h</t>
  </si>
  <si>
    <t>Kods, tāmes Nr.</t>
  </si>
  <si>
    <t>Darba veids vai konstruktīvā elementa nosaukums</t>
  </si>
  <si>
    <t>Tāmes izmaksas (euro)</t>
  </si>
  <si>
    <t>Tai skaitā</t>
  </si>
  <si>
    <t>Pavisam kopā bez PVN:</t>
  </si>
  <si>
    <t>Būvniecības koptāme</t>
  </si>
  <si>
    <t>Objekta izmaksas (euro)</t>
  </si>
  <si>
    <t>Sertifikāta Nr.:</t>
  </si>
  <si>
    <t>Kopā</t>
  </si>
  <si>
    <t>Sagatavošanas darbi</t>
  </si>
  <si>
    <t>Zemes darbi</t>
  </si>
  <si>
    <t>Lokālā tāme Nr.8.</t>
  </si>
  <si>
    <t>objekts</t>
  </si>
  <si>
    <t>Tāme sastādīta: 201_.gada ___.__________</t>
  </si>
  <si>
    <t>Tāme sastādīta 201_.gada ____.___________</t>
  </si>
  <si>
    <t>kompl.</t>
  </si>
  <si>
    <t>201_.gada____.____________</t>
  </si>
  <si>
    <t>Būvniecības laikā atklāto komunikāciju, kuras nav topogrāfijā uzmērīšana un reģistrēšana MDC</t>
  </si>
  <si>
    <t>Virsizdevumi _%</t>
  </si>
  <si>
    <t>Peļņa _%</t>
  </si>
  <si>
    <t>t. sk. darba aizsardzībai _%</t>
  </si>
  <si>
    <t>Būves nosaukums: Rāmavas ielas rekonstrukcija I kārta</t>
  </si>
  <si>
    <t>1</t>
  </si>
  <si>
    <t>Vispārēji darbi</t>
  </si>
  <si>
    <t>N/A</t>
  </si>
  <si>
    <t>1.1</t>
  </si>
  <si>
    <t>Mobililizācija, demobilizācija, būvlaukuma ierīkošana, uzturēšana, nojaukšana, satiksmes organizēšana un darba vietu aprīkojums, caurtekas Pk 4+35 portālu divu savilču (grunts enkuru) izbūve</t>
  </si>
  <si>
    <t>Specifikācijas</t>
  </si>
  <si>
    <t>KS</t>
  </si>
  <si>
    <t>2</t>
  </si>
  <si>
    <t>2.1</t>
  </si>
  <si>
    <t>Ceļa trases un tā elementu uzmērīšana un nospraušana</t>
  </si>
  <si>
    <t>GT-2-1</t>
  </si>
  <si>
    <t>2.2</t>
  </si>
  <si>
    <t>Krūmu zāģēšana ar celmu laušanu, aizvedot uz atbērtni vai sadedzinot</t>
  </si>
  <si>
    <t>m2</t>
  </si>
  <si>
    <t>2.3</t>
  </si>
  <si>
    <t>Koku zāģēšana ar celmu laušanu, aizvedot uz atbērtni</t>
  </si>
  <si>
    <t>gab.</t>
  </si>
  <si>
    <t>2.4</t>
  </si>
  <si>
    <t>Esošu celmu laušana, aizvedot ar transportu uz atbērtni</t>
  </si>
  <si>
    <t>2.5</t>
  </si>
  <si>
    <t>Esošo dzelzsbetona konstrukciju nojaukšana ar transprotu uz atbērtni</t>
  </si>
  <si>
    <t>m3</t>
  </si>
  <si>
    <t>2.6</t>
  </si>
  <si>
    <t>Ceļa zīmju ar stabiem un pamatiem demontāža ar transportu uz atbērtni</t>
  </si>
  <si>
    <t>2.7</t>
  </si>
  <si>
    <t>Esošā informācijas stenda, reklāmas zīmju demontāža, uzglabāšana un pārvietošana, uztādot jaunā vietā</t>
  </si>
  <si>
    <t>2.8</t>
  </si>
  <si>
    <r>
      <t xml:space="preserve">Asfaltbetona segumu frēzēšana 3,5 cm biezumā ar transportu uz atbērtni </t>
    </r>
    <r>
      <rPr>
        <sz val="8"/>
        <color rgb="FFFF0000"/>
        <rFont val="Arial"/>
        <family val="2"/>
        <charset val="186"/>
      </rPr>
      <t/>
    </r>
  </si>
  <si>
    <t>2.9</t>
  </si>
  <si>
    <t>2.10</t>
  </si>
  <si>
    <t>Šķembu vai grants maisījuma pamatu un segumu nojaukšana ar transportu uz atbērtni</t>
  </si>
  <si>
    <t>2.11</t>
  </si>
  <si>
    <t>Esošā betona bruģa seguma un pamatu demontāža ar transportu uz atbērtni</t>
  </si>
  <si>
    <t>2.12</t>
  </si>
  <si>
    <t>Betona apmaļu demontāža ar transportu uz atbērtni</t>
  </si>
  <si>
    <t>2.13</t>
  </si>
  <si>
    <t>Aku vāku regulēšana</t>
  </si>
  <si>
    <t>2.14</t>
  </si>
  <si>
    <t>Laukakmeņu demontāža ar transportu uz atbērtni</t>
  </si>
  <si>
    <t>2.15</t>
  </si>
  <si>
    <t>Koku aizsardzības pasākumi</t>
  </si>
  <si>
    <t>GT-2-1; GT-4-2</t>
  </si>
  <si>
    <t>2.16</t>
  </si>
  <si>
    <t xml:space="preserve">Zaru zāģēšana paliekošajiem kokiem, vainagu veidošanz un vainagu kopšanu (bojāto zaru izzāģēšana) sertificēta arborista uzraudzībā </t>
  </si>
  <si>
    <t>2.19</t>
  </si>
  <si>
    <t>Esošo metāla konstrukciju nojaukšana ar transprotu uz atbērtni</t>
  </si>
  <si>
    <t>t</t>
  </si>
  <si>
    <t>3</t>
  </si>
  <si>
    <t>3.1</t>
  </si>
  <si>
    <t>Liekās grunts aizvešana ar transportu uz atbērtni un izlīdzināšana</t>
  </si>
  <si>
    <t>3.2</t>
  </si>
  <si>
    <t>Zemes klātnes ierakuma izbūve, aizvedot grunti uz atbērtni</t>
  </si>
  <si>
    <t>3.3</t>
  </si>
  <si>
    <t>Zemes klātnes uzbēruma izbūve no pievestās grunts</t>
  </si>
  <si>
    <t>3.4</t>
  </si>
  <si>
    <t>Tranšeju rakšana drenvadiem</t>
  </si>
  <si>
    <t>3.5</t>
  </si>
  <si>
    <t>Tranšeju aizbēršana ar salizturīgu grunti, filtrācijas koeficients &gt; 1 m/dienn</t>
  </si>
  <si>
    <t>3.6</t>
  </si>
  <si>
    <t>Būvbedres rakšana drenakām, kolektoriem</t>
  </si>
  <si>
    <t>3.7</t>
  </si>
  <si>
    <t>Būvbedres drenakām, kolektoriem aizberšana ar salizturīgu grunti, filtrācijas koeficients &gt; 1 m/dienn</t>
  </si>
  <si>
    <t>3.8</t>
  </si>
  <si>
    <t>Grāvju rakšana ar grunts aizvešanu ar transportu uz atbērtni</t>
  </si>
  <si>
    <t>3.9</t>
  </si>
  <si>
    <t>Grāvju tīrīšana ar grunts aizvešanu ar transportu uz atbērtni</t>
  </si>
  <si>
    <t>3.10</t>
  </si>
  <si>
    <t>Nogāžu, nomaļu nostiprināšana ar augu zemi h-15cm biezumā</t>
  </si>
  <si>
    <t>GT-2-1; GT-3-1</t>
  </si>
  <si>
    <t>3.11</t>
  </si>
  <si>
    <t>Nogāžu nostiprināšana ar  nomaļu nostiprināšana ar preterozijas paklāju un augu zemi h-15cm biezumā</t>
  </si>
  <si>
    <t>3.12</t>
  </si>
  <si>
    <t>Nogāžu nostiprināšana ar laukakmeņiem (h=15cm) betonā C20/25 uz minerārmateriālu 0/45 pamatnes (h=15cm)</t>
  </si>
  <si>
    <t>3.13</t>
  </si>
  <si>
    <t>Zemes klātnes grunts nostiprināšana no salturīgā materiāla, h-20cm biezumā, filtrācijas koeficients &gt; 1 m/dienn</t>
  </si>
  <si>
    <t>3.14</t>
  </si>
  <si>
    <t>Tīrīšana  (atrakšana, skalošana) caurtekām</t>
  </si>
  <si>
    <t>3.15</t>
  </si>
  <si>
    <t xml:space="preserve">Betona bruģakmens bez fāzēm, h-8cm biezumā, seguma nomaļu nostiprināšana ar betonu C 16/20 </t>
  </si>
  <si>
    <t>4</t>
  </si>
  <si>
    <t>Ar saistvielām nesaistītās konstruktīvās kārtas</t>
  </si>
  <si>
    <t>4.1</t>
  </si>
  <si>
    <t>Salizturīgās kārtas būvniecība no smilts grants maisījuma (Kopējais deformācijas modulis EV2 paredzēts ≥ 90)</t>
  </si>
  <si>
    <t>4.2</t>
  </si>
  <si>
    <t>Pamata nesošās virskārtas  izbūve no minerālmateriālu maisījuma 0/56 vai 0/63 ps, h-20cm biezumā  (Kopējais deformācijas modulis EV2 paredzēts ≥ 150)</t>
  </si>
  <si>
    <t>4.3</t>
  </si>
  <si>
    <t xml:space="preserve">Pamata nesošās virskārtas izbūve no minerālmateriālu maisījuma 0/56 vai 0/63 ps, h-20cm biezumā </t>
  </si>
  <si>
    <t>4.4</t>
  </si>
  <si>
    <t>Pamata nesošās apakškārtas izbūve no minerālmateriālu maisījuma 0/56 vai 0/63 ps, h-17cm biezumā</t>
  </si>
  <si>
    <t>4.5</t>
  </si>
  <si>
    <t>Pamata nesošās virskārtas izbūve no minerālmateriālu maisījuma 0/45 vai 0/56, h-12cm biezumā (Kopējais deformācijas modulis EV2 paredzēts ≥ 180)</t>
  </si>
  <si>
    <t>4.6</t>
  </si>
  <si>
    <t xml:space="preserve">Pamata nesošās virskārtas izbūve no minerālmateriālu maisījuma 0/45 vai 0/56, h-15cm biezumā </t>
  </si>
  <si>
    <t>4.7</t>
  </si>
  <si>
    <t xml:space="preserve">Nomaļu uzpildīšana, profilēšana un blīvēšana ar minerālmateriālu maisījumu 0/32s h-15,5cm biezumā </t>
  </si>
  <si>
    <t>4.8</t>
  </si>
  <si>
    <t xml:space="preserve">Nomaļu uzpildīšana, profilēšana un blīvēšana ar minerālmateriālu maisījumu 0/32s h-9,5cm biezumā </t>
  </si>
  <si>
    <t>4.9</t>
  </si>
  <si>
    <t xml:space="preserve">Nomaļu uzpildīšana, profilēšana un blīvēšana ar minerālmateriālu maisījumu 0/32s h-8,0cm biezumā </t>
  </si>
  <si>
    <t>4.10</t>
  </si>
  <si>
    <t>Betona bruģakmens bez fāzēm seguma būvniecība h-6cm biezumā</t>
  </si>
  <si>
    <t>4.11</t>
  </si>
  <si>
    <t>Betona bruģakmens bez fāzēm seguma būvniecība h-8cm biezumā</t>
  </si>
  <si>
    <t>4.12</t>
  </si>
  <si>
    <t>Izbūvējamas ietves betona bruģa segums (reljefā) un kontrastējošā krāsā</t>
  </si>
  <si>
    <t>GT-4-1; GT-5-1</t>
  </si>
  <si>
    <t>4.13</t>
  </si>
  <si>
    <t>Sīkšķembu pamats fr.2/5mm, h-5 cm biezumā</t>
  </si>
  <si>
    <t>GT-3-1</t>
  </si>
  <si>
    <t>4.14</t>
  </si>
  <si>
    <t>Pamata nesošās apakškārtas armēšana ar ģeorežģi</t>
  </si>
  <si>
    <t>5</t>
  </si>
  <si>
    <t>Ar saistvielām saistītās konstruktīvās kārtas</t>
  </si>
  <si>
    <t>5.1</t>
  </si>
  <si>
    <t xml:space="preserve">Karstā asfalta apakškārtas AC22 base/bin būvniecība 7 cm biezumā </t>
  </si>
  <si>
    <t>5.2</t>
  </si>
  <si>
    <t xml:space="preserve">Karstā asfalta apakškārtas AC16 base/bin būvniecība 6 cm biezumā </t>
  </si>
  <si>
    <t>5.3</t>
  </si>
  <si>
    <t xml:space="preserve">Karstā asfalta apakškārtas AC16 base/bin būvniecība 5 cm biezumā </t>
  </si>
  <si>
    <t>5.4</t>
  </si>
  <si>
    <t xml:space="preserve">Karstā asfaltbetona dilumkārtas AC11 surf ar būvniecība 3,5 cm biezumā </t>
  </si>
  <si>
    <t>6</t>
  </si>
  <si>
    <t>Caurtekas un konstrukcijas</t>
  </si>
  <si>
    <t>6.1</t>
  </si>
  <si>
    <t>Betona apmaļu 100.30.15 uz betona C 16/20 pamata izbūve</t>
  </si>
  <si>
    <t>6.2</t>
  </si>
  <si>
    <t>Betona apmaļu 100.22.15 uz betona C 16/20 pamata izbūve</t>
  </si>
  <si>
    <t>6.3</t>
  </si>
  <si>
    <t>Betona apmaļu 100.20.08 uz betona C 16/20 pamata izbūve</t>
  </si>
  <si>
    <t>6.4</t>
  </si>
  <si>
    <t>Betona apmaļu 100x22/30x15L/K uz betona C 16/20 pamata izbūve</t>
  </si>
  <si>
    <t>6.5</t>
  </si>
  <si>
    <t>Grāvja gultnes nostiprināšana ar laukakmeņu krāvumu fr.0.75/150 mm, h=30cm, uz minerālmateriāla 0/45 maisījuma 15 cm pamatnes</t>
  </si>
  <si>
    <t>6.6</t>
  </si>
  <si>
    <t>Ģeotekstila ieklāšana zem caurtekām, grāvju teknēm</t>
  </si>
  <si>
    <t>6.7</t>
  </si>
  <si>
    <t>Dzelzsbetona drenāžas filtrakas Ø 1.0m izbūve, h=3.0m</t>
  </si>
  <si>
    <t>6.8</t>
  </si>
  <si>
    <t>Polietilēna drenvada ∅160mm ar 180° perforāciju, ietīts ģeotekstila filtrā, izbūve, SN&gt;8</t>
  </si>
  <si>
    <t>6.9</t>
  </si>
  <si>
    <t>Polietilēna drenvada ∅200mm (bez perforācijas) izbūve, SN&gt;8</t>
  </si>
  <si>
    <t>6.10</t>
  </si>
  <si>
    <t>Plastmasas PP kanalizācijas uzmavu caurules lietus ūdeņiem OD 200/174,6, EN 13476, ar blīvgredzeniem, klase SN 16, H=2 m, ar ūdeni piesātināta grunts, ar smilts apbērumu 0,2 m ap cauruli ~0.3 m3/m, ieskaitot tranšejas rakšanu ~1,6 m3/m un aizbēršanu ar nomaināmi minerālgrunti ~1,3 m3/m; tranšeju sienas stiprināmas ar vairogiem</t>
  </si>
  <si>
    <t>6.11</t>
  </si>
  <si>
    <t>Plastmasas uztvērējaka (gūlija) 560/500 ar nosēddaļu 0,55 m, ar ķeta restēm Q=20 l/sek, H=2m, ar ūdeni piesātināta grunts</t>
  </si>
  <si>
    <t>6.12</t>
  </si>
  <si>
    <t>Aizsargčaula caur dzelzsbetona konstrukcijām, PP, OD200</t>
  </si>
  <si>
    <t>6.13</t>
  </si>
  <si>
    <t>Monolīto betona C16/20 uzgaļu (0.90x0.20x0.50) izbūve</t>
  </si>
  <si>
    <t>7</t>
  </si>
  <si>
    <t>Aprīkojums un satiksmes organizēšana</t>
  </si>
  <si>
    <t>Ceļa zīmju statu uzstādīšana d-60mm</t>
  </si>
  <si>
    <t>GT-5-1</t>
  </si>
  <si>
    <t>Ceļa zīmju statu (liektu) uzstādīšana d-60mm</t>
  </si>
  <si>
    <t>Ceļa zīmju statu uzstādīšana d-78mm (ielu nosaukumu zīmēm)</t>
  </si>
  <si>
    <t>Priekšrocības ceļa zīmju uzstādīšana:</t>
  </si>
  <si>
    <t xml:space="preserve">      Nr.201 (350x350mm)</t>
  </si>
  <si>
    <t xml:space="preserve">      Nr.202</t>
  </si>
  <si>
    <t xml:space="preserve">      Nr.206</t>
  </si>
  <si>
    <t xml:space="preserve">      Nr.207</t>
  </si>
  <si>
    <t>Aizlieguma ceļa zīmju uzstādīšana:</t>
  </si>
  <si>
    <t xml:space="preserve">      Nr.312</t>
  </si>
  <si>
    <t xml:space="preserve">      Nr.326</t>
  </si>
  <si>
    <t>Norādījuma ceļa zīmju uzstādīšana:</t>
  </si>
  <si>
    <t>Vertikālo ceļa apzīmējumu uzstādīšana:</t>
  </si>
  <si>
    <t xml:space="preserve">      Nr.906</t>
  </si>
  <si>
    <t xml:space="preserve">      Nr.907</t>
  </si>
  <si>
    <t>Horizontālie apzīmējumi, termoplastiskie, uzklāti ar mehānismiem</t>
  </si>
  <si>
    <t>Horizontālie apzīmējumi, termoplastiskie, uzklāti ar rokām</t>
  </si>
  <si>
    <t>Jaunu ceļa signāstabiņu ar dzeltenu atstarotāju uzstādīšana</t>
  </si>
  <si>
    <t>GT-5-1; GT-5-2</t>
  </si>
  <si>
    <t>Gājēju barjeras izbūve</t>
  </si>
  <si>
    <t>Vienpusēja metāla atvairu barjeras izbūve ar noturības klasi N2</t>
  </si>
  <si>
    <t>Jaunu enkurbarjeru L4.6 uzstādīšana</t>
  </si>
  <si>
    <t>Aploces veida ātrumvaļņa izbūve no karstā asfalta AC 11 surf</t>
  </si>
  <si>
    <t>GT-2-1; GT-5-1</t>
  </si>
  <si>
    <t>8</t>
  </si>
  <si>
    <t>Atbalstsienas izbūve. Pagaidu rievsienas izbūve</t>
  </si>
  <si>
    <t>Atbalstsienas izbūve. Pagaidu rievsienas izbūve (Izbūvējot atbalstsienu un rievsienu aizliegts lietot  triecienmehānismus ar jaudu, kas lielāka par 100 kilovatiem)</t>
  </si>
  <si>
    <t xml:space="preserve"> GT-2-1; GT-3-1; BK-01; BK-02; BK-03</t>
  </si>
  <si>
    <t>Rasējuma Nr.</t>
  </si>
  <si>
    <t>Ceļu daļa</t>
  </si>
  <si>
    <t>Objekta adrese:  Rāmavas iela,  Rāmavā, Ķekavas pagastā, Ķekavas novadā</t>
  </si>
  <si>
    <t>Finanšu rezerve neparedzētiem darbiem (5%)</t>
  </si>
  <si>
    <t>2017.gada____.____________</t>
  </si>
  <si>
    <t>Objekta nosaukums: Rāmavas ielas rekonstrukcija (no Mazās Rāmavas ielas līdz Pļavniekkalna ielai) Rāmavā, Ķekavas pagastā, Ķekavas novadā</t>
  </si>
  <si>
    <t>Rāmavas ielas I kārtas rekonstrukcija (no Mazās Rāmavas ielas līdz Pļavniekkalna ielai) Rāmavā, Ķekavas pagastā, Ķekavas novadā</t>
  </si>
  <si>
    <t>Materiālu izmaksas (I kārta)</t>
  </si>
  <si>
    <t>El. kabelis AXPK-4x25</t>
  </si>
  <si>
    <t>El. kabelis NYM-J-3x1,5</t>
  </si>
  <si>
    <t>Gala apdare EPKT-0031</t>
  </si>
  <si>
    <t>Nozarošanas spaiļu komplekts SV-15</t>
  </si>
  <si>
    <t>Kabeļu kurpes SAL 1.27 10-50 Al/Cu</t>
  </si>
  <si>
    <t>Automātslēdzis, C6A, 230V, 6kA</t>
  </si>
  <si>
    <t>T-veida nozaruzmava BMHM-1001-4B1-4874</t>
  </si>
  <si>
    <t>Savienojuma uzmava LJSM-4X/016-050</t>
  </si>
  <si>
    <t>PVC caurule ø 110mm, 2klase (450N)</t>
  </si>
  <si>
    <t>PVC caurule ø 110mm, 3klase (750N)</t>
  </si>
  <si>
    <t>Kabeļa bridinājuma lente</t>
  </si>
  <si>
    <t>Celtniecības smilts</t>
  </si>
  <si>
    <t>Melnzeme (0,1- 0,15 m3 / 1 m2)</t>
  </si>
  <si>
    <t>Zālāju sēklas</t>
  </si>
  <si>
    <t>kg</t>
  </si>
  <si>
    <t>Montāžas palīgmateriāli</t>
  </si>
  <si>
    <t>Darbu izmaksas (I kārta)</t>
  </si>
  <si>
    <t>Bedres rakšana un aizbēršana apgaismojuma balstam</t>
  </si>
  <si>
    <t>Tranšejas rakšana un aizbēršana ar blietēšanu 1 kabelim (1 caurulei)</t>
  </si>
  <si>
    <t>Plastmasas caurules guldīšana gatavā tranšejā</t>
  </si>
  <si>
    <t xml:space="preserve">Liekās grunts aizvešana </t>
  </si>
  <si>
    <t>Kabeļa brīdinājuma lentas ieklāšana</t>
  </si>
  <si>
    <t>Objekta sakartošana</t>
  </si>
  <si>
    <t>ZS kabeļa līdz 35 mm2 ieguldīšana gatavā tranšejā</t>
  </si>
  <si>
    <t>ZS kabeļa līdz 35 mm2 ievēršana caurulē</t>
  </si>
  <si>
    <t xml:space="preserve">ZS sausā kabeļa līdz 35 mm2 gala apdare </t>
  </si>
  <si>
    <t>Apgaismošanas balsta montāža</t>
  </si>
  <si>
    <t>Apgaismošanas balsta betona pamata montāža</t>
  </si>
  <si>
    <t>Gaismekļa montāža</t>
  </si>
  <si>
    <t>Komutācijas automātu montāža</t>
  </si>
  <si>
    <t>Kabelis NYM pa celtniecības konstrukcijām (stabā)</t>
  </si>
  <si>
    <t>Trases nospraušana</t>
  </si>
  <si>
    <t>Elektropārvades līnijas ģeodēziskā kontrolkartēšana</t>
  </si>
  <si>
    <t>Rakšanas atļaujas saņemšana</t>
  </si>
  <si>
    <t>Transporta un gājēju kustības organizēšana</t>
  </si>
  <si>
    <t>Tehniskās dokumentācijas izgatavošana</t>
  </si>
  <si>
    <t>Objekta sagatavošana nodošanai-pieņemšanai ekspluatācijā</t>
  </si>
  <si>
    <t xml:space="preserve">ZS kabeļa (visi šķērsgriezumi) nozarojuma ( " T " ) uzmavas montaža </t>
  </si>
  <si>
    <t xml:space="preserve">ZS kabeļa (visi šķērsgriezumi) savienojuma uzmavas montaža </t>
  </si>
  <si>
    <t>Automātslēdža montāža apgaismojuma balstā</t>
  </si>
  <si>
    <t>Demontāžas darbi (I kārta)</t>
  </si>
  <si>
    <t>Esoša apgaismojuma pa Rāmavas ielu demontāža:</t>
  </si>
  <si>
    <t>Apgaismojuma balstu demontažā</t>
  </si>
  <si>
    <t>0.4 kV KL demontāža</t>
  </si>
  <si>
    <t>0.4 kV GVL demontāža</t>
  </si>
  <si>
    <t>1.2</t>
  </si>
  <si>
    <t>1.3</t>
  </si>
  <si>
    <t>1.4</t>
  </si>
  <si>
    <t>1.5</t>
  </si>
  <si>
    <t>1.6</t>
  </si>
  <si>
    <t>1.7</t>
  </si>
  <si>
    <t>1.8</t>
  </si>
  <si>
    <t>1.9</t>
  </si>
  <si>
    <t>1.10</t>
  </si>
  <si>
    <t>1.11</t>
  </si>
  <si>
    <t>1.12</t>
  </si>
  <si>
    <t>1.13</t>
  </si>
  <si>
    <t>1.14</t>
  </si>
  <si>
    <t>1.15</t>
  </si>
  <si>
    <t>1.16</t>
  </si>
  <si>
    <t>1.17</t>
  </si>
  <si>
    <t>1.18</t>
  </si>
  <si>
    <t>1.19</t>
  </si>
  <si>
    <t>1.20</t>
  </si>
  <si>
    <t>1.21</t>
  </si>
  <si>
    <t>2.17</t>
  </si>
  <si>
    <t>2.18</t>
  </si>
  <si>
    <t>2.20</t>
  </si>
  <si>
    <t>2.21</t>
  </si>
  <si>
    <t>2.22</t>
  </si>
  <si>
    <t>2.23</t>
  </si>
  <si>
    <t>Apgaismes konsole, L veida (H=2,0m, L=1,5m, 15 grādi) (virsū liekama)</t>
  </si>
  <si>
    <t>Gaismas ķermenis augstspiediena NaH spuldzei 100W, 230V; IP65 (NIKKON S419 100W)</t>
  </si>
  <si>
    <t>Apgaismojuma balsta gumijas blīve 6-10</t>
  </si>
  <si>
    <t>Cinkots metāla balsts, (H=6,0m) (K6800/60/3) </t>
  </si>
  <si>
    <t>Balsta betona pamats (P1,3)</t>
  </si>
  <si>
    <t>Augstspiediena NaH spuldze 100W; 230V(Philips PIA-Plus 100W)</t>
  </si>
  <si>
    <t xml:space="preserve">Apgaismojums, ārējie tīkli </t>
  </si>
  <si>
    <t xml:space="preserve">Vājstrāvas, ārējie tīkli </t>
  </si>
  <si>
    <t>Sastādīja:                                                        _____________   2017.g.___.____________</t>
  </si>
  <si>
    <t>Pārbaudīja:                                                     _____________   2017.g.___.____________</t>
  </si>
  <si>
    <t>Projekta vadītājs:                                           _____________   2017.g.___.____________</t>
  </si>
  <si>
    <t>Tāme sastādīta 2017.gada ____.___________</t>
  </si>
  <si>
    <t>Piezīmes:</t>
  </si>
  <si>
    <t>1. Izstrādājot piedāvājumu būvuzņēmējam rūpīgi pārskatīt projektu un apjomos jāiekļauj arī neuzrādītie darbi un materiāli, lai kvalitatīvi veiktu būvniecību atbilstoši konkrētā būvuzņēmēja pielietotajai tehnoloģijai, un bez kuriem nebūtu iespējama būvdarbu tehnoloģiski pareiza un spēkā esošajiem normatīviem atbilstoša veikšana pilnā apjomā.</t>
  </si>
  <si>
    <t>2. Materiālu komplektāciju veikt atbilstoši izstrādātājam projektam, ražotājfirmu un LR normatīvo aktu nosacījumiem.</t>
  </si>
  <si>
    <t xml:space="preserve">3. Šos darbu un materiālu apjomus skatīt kopā ar projekta dokumentāciju. </t>
  </si>
  <si>
    <t xml:space="preserve">4. Specifikācijā minētos materiālus iepspējams aizstāt ar analogas kvalitātes un veiktspējas cita ražotāja izstrādājumiem saskaņojot tos ar pasutītāju un projektētāju. </t>
  </si>
  <si>
    <t>5. Darbu veidiem, kuriem uzrādīta tilpuma mērvienība, tilpums ie materiāliem blīvā veidā</t>
  </si>
  <si>
    <t>Kabeļu ieguldīšana kab. kan., tilpums līdz 100x2 (ieskaitot)</t>
  </si>
  <si>
    <t>km</t>
  </si>
  <si>
    <t>Buksiera ievilkšana brīvā jaunizbūvētā kabeļu kanalizācijā</t>
  </si>
  <si>
    <t>Esošā LTC kabeļa pārvietošana</t>
  </si>
  <si>
    <t>KABEĻU IEGULDĪŠANAS DARBI</t>
  </si>
  <si>
    <t>KABEĻA MONTĀŽAS DARBI</t>
  </si>
  <si>
    <t>Kabeļa pāru montāža paralēlā uzmavā, kabeļa tilpums 30x2,  ieskaitot kabeļu atzarojumus izmantojot 1 pāra savienotājus</t>
  </si>
  <si>
    <t>uzmava</t>
  </si>
  <si>
    <t>Sadales tīkla kabeļa pāru montāža paralēlā uzmavā, kabeļa tilpums 100x2,  ieskaitot kabeļu atzarojumus</t>
  </si>
  <si>
    <t>UZMAVU MONTĀŽA</t>
  </si>
  <si>
    <t>Kabeļa uzmavas montāža, kabeļiem ar kopējo tilpumu līdz 100x2 (ieskaitot), kabeļu skaits līdz 2 kabeļiem</t>
  </si>
  <si>
    <t>Sadales tīkla kabeļa uzmavas montāža, kabeļiem ar kopējo tilpumu līdz 100x2, kabeļu skaits virs 2 kabeļiem</t>
  </si>
  <si>
    <t>DAŽĀDI DARBI</t>
  </si>
  <si>
    <t>Maģistrālo un sadales kabeļu mērījumi starp gala iekārtām</t>
  </si>
  <si>
    <t>100 pāri</t>
  </si>
  <si>
    <t>KABEĻU  KANALIZĀCIJA.</t>
  </si>
  <si>
    <t>Tranšejas rakšana un aizbēršana platumā līdz 0.5m</t>
  </si>
  <si>
    <t xml:space="preserve">Kabeļu kanalizācijas cauruļu ieguldīšana tranšejā   </t>
  </si>
  <si>
    <t>Kabeļu aizsardzība ar šķeltām caurulēm</t>
  </si>
  <si>
    <t>Kabeļu kanalizācijas aku lūku komplektu nomaiņa braucamā daļā un uz ietves</t>
  </si>
  <si>
    <t>NEPAREDZĒTIE DARBI</t>
  </si>
  <si>
    <t>Kabeļa trases noteikšana</t>
  </si>
  <si>
    <t>CITI DARBI</t>
  </si>
  <si>
    <t xml:space="preserve">Telekomunikāciju tīklu izpilddokumentācijas izgatavošana ar geogrāfisko piesastīšanu </t>
  </si>
  <si>
    <t>Telekomunikāciju tīklu trases nospraušana</t>
  </si>
  <si>
    <t>Būvatļaujas un rakšanas atļaujas noformēšana un noslēgšana, izpilddokumentācijas noformēšana,atzinumi</t>
  </si>
  <si>
    <t>Ceļu satiksmes organizācijas shēmas izstrāde un saskanošana, pagaidu ceļa zīmju uzstādīšana un noņemšana</t>
  </si>
  <si>
    <t>Būvgrūžu izvešana un utilizācija</t>
  </si>
  <si>
    <t>Pazemes kab.30x2x0,5, želeja pildījums</t>
  </si>
  <si>
    <t>Pazemes kab.100x2x0,5, želeja pildījums</t>
  </si>
  <si>
    <t>Kabeļu dzīslu savienotājs 8C</t>
  </si>
  <si>
    <t>1000 gab.</t>
  </si>
  <si>
    <t xml:space="preserve">APM STACK 10 pāru sav.mod.(ar žel. kast.) </t>
  </si>
  <si>
    <t xml:space="preserve">APM STACK 10 pāru sav.mod.(želeja pild.) </t>
  </si>
  <si>
    <t>Kab.sav.lenta EZWrap 2176,kab.sav.aptīš.</t>
  </si>
  <si>
    <t>rullis</t>
  </si>
  <si>
    <t>Līmlenta PVC 25 mm,  melna</t>
  </si>
  <si>
    <t>Kab. savien.tīrīšanas šķidr. pakās(4413-S)</t>
  </si>
  <si>
    <t>Uzmavas komplekts (Nitto) JCSA 200</t>
  </si>
  <si>
    <t xml:space="preserve">Uzmava XAGA 500 75/15-240 </t>
  </si>
  <si>
    <t>Apvalka savienošanas vads (450mm)</t>
  </si>
  <si>
    <t>Šķeltā kanalizācijas caurule 100x6000</t>
  </si>
  <si>
    <t>Kabeļu kanalizācijas caurule,  100x6000</t>
  </si>
  <si>
    <t>Virve kabeļa ievilkšanai 6mm/500m</t>
  </si>
  <si>
    <t xml:space="preserve">Strēmelēs plīstošā brīdin. lenta 50mmx500m </t>
  </si>
  <si>
    <t>Kabeļu akas dzelzbetona riņķis</t>
  </si>
  <si>
    <t>Caurules noslēdzošais gals UTP 100</t>
  </si>
  <si>
    <t>MATERIĀLU SPECIFIKĀCIJA</t>
  </si>
  <si>
    <t>PIEZĪMES:</t>
  </si>
  <si>
    <t>1. Darbu veidiem, kuriem uzrādīta tilpuma mērvienība, apjoms materiāliem ir blīvā veidā.</t>
  </si>
  <si>
    <t>2. Konstruktīvo kārtu laukumi (m2) uzdoti pa kārtas augšējo virsmu. Materiāla tilpuma apjoms nosakāms, pielietojot trapeces šķērsgriezuma laukumu.</t>
  </si>
  <si>
    <t xml:space="preserve">3. Darbi un materiāli - atbilstoši "Ceļu specifikācijas 2014" un ”Tiltu specifikācijas 2005” prasībām. </t>
  </si>
  <si>
    <t>4. Būvuzņēmējam jāievērtē Darbu daudzumu sarakstā minēto darbu veikšanai nepieciešamie papildus materiāli un darbi, kas nav minēti šajā sarakstā, bet, bez kuriem nebūtu iespējama būvdarbu tehnoloģiski pareiza un spēkā esošajiem normatīviem atbilstoša darba veikšana pilnā apjomā un ielas konstrukcijas, aprīkojuma vai inženierkomunikāciju izbūve un funkcionēšana.</t>
  </si>
  <si>
    <t>5. Dotais saraksts skatāms kopā ar rasējumiem un citām projekta daļām.</t>
  </si>
  <si>
    <t>6. Būvdarbu veicējam ievērtēt būvniecības kalendāro laika periodu un papildus darbus, kas var rasties būvniecībai nelabvēlīgu laika apstākļu dēļ (sasaluma periods, virsūdeņu pieplūšana u.c.).</t>
  </si>
  <si>
    <t>7 .Būvuzņēmējam ir jāņem vērā ģeoloģiskās izpētes dati.</t>
  </si>
  <si>
    <t>8. Demontētos materiālus transportēt uz būvuzņēmēja atbērtni (ja nav norādīts citādāk). Aptuvens transportēšanas attālums līdz pasūtītāja atbērtnei vai noliktavai ir 10km, attālumu precizēt pie pasūtītāja pirms būvdarbu uzsākšanas. Būvuzņēmējam vienības cenā jāparedz, ka demontēto frēzēto asfaltu, šķembas un grants segu atbērtnē ir jāizlīdzina, jāplanē un jāblīvē atbilstoši pasūtītāja norādēm.</t>
  </si>
  <si>
    <t>9. Konstrukcijas, kas paredzētas atkārtotai pielietošanai, nojaucamas ar metodēm, kas nepieļauj to sabojāšanu. Atkārtotai pielietošanai paredzētās konstrukcijas uzglabājamas Būvuzņēmēja noliktavā līdz tālākai pielietošanai, ja nav norādīts citādi. Par nodošanas un pieņemšanas faktu jāsastāda attiecīgs nodošanas - pieņemšanas akts. Pirms atkātotas pielietošanas izvērtējams to stāvoklis un novēršami visi bojājumi, kas radušies nojaukšanas, transportēšanas vai uzglabāšanas procesā.</t>
  </si>
  <si>
    <t>Asfaltbetona segumu nojaukšana (frēzējot) ar transportu uz atbērtni</t>
  </si>
  <si>
    <t>7.1</t>
  </si>
  <si>
    <t>7.2</t>
  </si>
  <si>
    <t>7.3</t>
  </si>
  <si>
    <t>7.4</t>
  </si>
  <si>
    <t>7.5</t>
  </si>
  <si>
    <t>8.1</t>
  </si>
  <si>
    <t>8.2</t>
  </si>
  <si>
    <t>8.3</t>
  </si>
  <si>
    <t>8.4</t>
  </si>
  <si>
    <t>8.5</t>
  </si>
  <si>
    <t>8.6</t>
  </si>
  <si>
    <t>8.7</t>
  </si>
  <si>
    <t>8.8</t>
  </si>
  <si>
    <t>8.9</t>
  </si>
  <si>
    <t>8.10</t>
  </si>
  <si>
    <t>8.11</t>
  </si>
  <si>
    <t>8.12</t>
  </si>
  <si>
    <t>8.13</t>
  </si>
  <si>
    <t>8.14</t>
  </si>
  <si>
    <t>8.15</t>
  </si>
  <si>
    <t>8.16</t>
  </si>
  <si>
    <t>8.17</t>
  </si>
  <si>
    <t>8.18</t>
  </si>
  <si>
    <t>Citi darbi</t>
  </si>
  <si>
    <t>2017.gada ___.__________________</t>
  </si>
  <si>
    <t>Kabeļu akas vāks ("peldošā tipa", 40 t) (ar tīklu īpašnieka logo)</t>
  </si>
  <si>
    <t>Ielu nosaukumu informācijas zīme 650x160mm (baltas ar melniem burtiem)</t>
  </si>
  <si>
    <t>Tāme sastādīta 2017.gada tirgus cenās, pamatojoties uz vispārīgās daļas, GT, ELT, BK, VST, BA daļas rasējumiem un tehniskajiem noteikumiem.</t>
  </si>
  <si>
    <t>Brīdinājuma ceļa zīmju uzstādīšana:</t>
  </si>
  <si>
    <t xml:space="preserve">      Nr.113</t>
  </si>
  <si>
    <t xml:space="preserve">      Nr.525 (522A) zona 30 km/h</t>
  </si>
  <si>
    <t xml:space="preserve">      Nr.519 (518B) apdzīvotas vietas sākums</t>
  </si>
  <si>
    <t xml:space="preserve">      Nr.521 (520)  ciema nosaukums</t>
  </si>
  <si>
    <t xml:space="preserve">      Nr.522 (521) ciema nosaukums beidzas</t>
  </si>
  <si>
    <t xml:space="preserve">      Nr.526 (523A) zona 30 km/h beidzas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</si>
</sst>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41" x14ac:knownFonts="1">
    <font>
      <sz val="11"/>
      <color theme="1"/>
      <name val="Calibri"/>
      <family val="2"/>
      <scheme val="minor"/>
    </font>
    <font>
      <sz val="11"/>
      <color theme="1"/>
      <name val="Calibri"/>
      <family val="2"/>
      <scheme val="minor"/>
    </font>
    <font>
      <b/>
      <i/>
      <sz val="11"/>
      <color theme="1"/>
      <name val="Times New Roman"/>
      <family val="1"/>
    </font>
    <font>
      <sz val="11"/>
      <color theme="1"/>
      <name val="Times New Roman"/>
      <family val="1"/>
    </font>
    <font>
      <b/>
      <sz val="11"/>
      <color theme="1"/>
      <name val="Times New Roman"/>
      <family val="1"/>
    </font>
    <font>
      <b/>
      <i/>
      <sz val="12"/>
      <color theme="1"/>
      <name val="Times New Roman"/>
      <family val="1"/>
    </font>
    <font>
      <i/>
      <sz val="11"/>
      <color theme="1"/>
      <name val="Times New Roman"/>
      <family val="1"/>
    </font>
    <font>
      <sz val="10"/>
      <color theme="1"/>
      <name val="Times New Roman"/>
      <family val="1"/>
    </font>
    <font>
      <b/>
      <sz val="10"/>
      <color theme="1"/>
      <name val="Times New Roman"/>
      <family val="1"/>
    </font>
    <font>
      <b/>
      <i/>
      <sz val="10"/>
      <color theme="1"/>
      <name val="Times New Roman"/>
      <family val="1"/>
    </font>
    <font>
      <i/>
      <u/>
      <sz val="8"/>
      <color theme="1"/>
      <name val="Times New Roman"/>
      <family val="1"/>
    </font>
    <font>
      <i/>
      <sz val="10"/>
      <color theme="1"/>
      <name val="Times New Roman"/>
      <family val="1"/>
    </font>
    <font>
      <i/>
      <u/>
      <sz val="10"/>
      <color theme="1"/>
      <name val="Times New Roman"/>
      <family val="1"/>
    </font>
    <font>
      <b/>
      <i/>
      <u/>
      <sz val="10"/>
      <color theme="1"/>
      <name val="Times New Roman"/>
      <family val="1"/>
    </font>
    <font>
      <i/>
      <sz val="11"/>
      <name val="Times New Roman"/>
      <family val="1"/>
    </font>
    <font>
      <u/>
      <sz val="10"/>
      <color theme="1"/>
      <name val="Times New Roman"/>
      <family val="1"/>
    </font>
    <font>
      <sz val="10"/>
      <color rgb="FFFF0000"/>
      <name val="Times New Roman"/>
      <family val="1"/>
    </font>
    <font>
      <sz val="10"/>
      <name val="Times New Roman"/>
      <family val="1"/>
    </font>
    <font>
      <sz val="10"/>
      <color theme="1"/>
      <name val="Calibri"/>
      <family val="2"/>
      <scheme val="minor"/>
    </font>
    <font>
      <b/>
      <sz val="10"/>
      <color theme="1"/>
      <name val="Calibri"/>
      <family val="2"/>
      <scheme val="minor"/>
    </font>
    <font>
      <sz val="8"/>
      <color theme="1"/>
      <name val="Calibri"/>
      <family val="2"/>
      <scheme val="minor"/>
    </font>
    <font>
      <i/>
      <sz val="9"/>
      <color theme="1"/>
      <name val="Times New Roman"/>
      <family val="1"/>
    </font>
    <font>
      <i/>
      <sz val="9"/>
      <name val="Times New Roman"/>
      <family val="1"/>
    </font>
    <font>
      <b/>
      <sz val="11"/>
      <color theme="1"/>
      <name val="Times New Roman"/>
      <family val="1"/>
      <charset val="186"/>
    </font>
    <font>
      <sz val="10"/>
      <name val="Arial"/>
      <family val="2"/>
    </font>
    <font>
      <sz val="10"/>
      <name val="Times New Roman"/>
      <family val="1"/>
      <charset val="186"/>
    </font>
    <font>
      <b/>
      <u/>
      <sz val="12"/>
      <name val="Times New Roman"/>
      <family val="1"/>
      <charset val="186"/>
    </font>
    <font>
      <sz val="8"/>
      <name val="Times New Roman"/>
      <family val="1"/>
      <charset val="186"/>
    </font>
    <font>
      <b/>
      <sz val="10"/>
      <name val="Times New Roman"/>
      <family val="1"/>
      <charset val="186"/>
    </font>
    <font>
      <sz val="11"/>
      <name val="Times New Roman"/>
      <family val="1"/>
      <charset val="186"/>
    </font>
    <font>
      <b/>
      <i/>
      <sz val="10"/>
      <name val="Times New Roman"/>
      <family val="1"/>
      <charset val="186"/>
    </font>
    <font>
      <sz val="8"/>
      <color rgb="FFFF0000"/>
      <name val="Arial"/>
      <family val="2"/>
      <charset val="186"/>
    </font>
    <font>
      <sz val="10"/>
      <name val="Helv"/>
    </font>
    <font>
      <sz val="10"/>
      <name val="Arial"/>
      <family val="2"/>
      <charset val="186"/>
    </font>
    <font>
      <b/>
      <sz val="10"/>
      <name val="Arial"/>
      <family val="2"/>
      <charset val="186"/>
    </font>
    <font>
      <sz val="10"/>
      <color theme="1"/>
      <name val="Arial"/>
      <family val="2"/>
    </font>
    <font>
      <sz val="10"/>
      <color theme="1"/>
      <name val="Times New Roman"/>
      <family val="1"/>
      <charset val="186"/>
    </font>
    <font>
      <sz val="11"/>
      <color theme="1"/>
      <name val="Times New Roman"/>
      <family val="1"/>
      <charset val="186"/>
    </font>
    <font>
      <b/>
      <sz val="10"/>
      <color theme="1"/>
      <name val="Times New Roman"/>
      <family val="1"/>
      <charset val="186"/>
    </font>
    <font>
      <b/>
      <i/>
      <sz val="10"/>
      <color theme="1"/>
      <name val="Times New Roman"/>
      <family val="1"/>
      <charset val="186"/>
    </font>
    <font>
      <b/>
      <sz val="10"/>
      <color theme="1"/>
      <name val="Calibri"/>
      <family val="2"/>
      <charset val="186"/>
      <scheme val="minor"/>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249977111117893"/>
        <bgColor indexed="31"/>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auto="1"/>
      </left>
      <right style="hair">
        <color auto="1"/>
      </right>
      <top style="hair">
        <color auto="1"/>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medium">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indexed="64"/>
      </right>
      <top/>
      <bottom style="hair">
        <color auto="1"/>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right/>
      <top/>
      <bottom style="thin">
        <color indexed="64"/>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24" fillId="0" borderId="0"/>
    <xf numFmtId="0" fontId="32" fillId="0" borderId="0"/>
    <xf numFmtId="0" fontId="33" fillId="0" borderId="0"/>
  </cellStyleXfs>
  <cellXfs count="247">
    <xf numFmtId="0" fontId="0" fillId="0" borderId="0" xfId="0"/>
    <xf numFmtId="0" fontId="3" fillId="0" borderId="0" xfId="0" applyFont="1"/>
    <xf numFmtId="0" fontId="2" fillId="0" borderId="0" xfId="0" applyFont="1" applyAlignment="1">
      <alignment horizontal="center"/>
    </xf>
    <xf numFmtId="0" fontId="3" fillId="0" borderId="0" xfId="0" applyFont="1" applyAlignment="1">
      <alignment horizontal="right"/>
    </xf>
    <xf numFmtId="0" fontId="7" fillId="0" borderId="5" xfId="0" applyFont="1" applyBorder="1" applyAlignment="1">
      <alignment horizontal="center" vertical="center"/>
    </xf>
    <xf numFmtId="0" fontId="4" fillId="0" borderId="0" xfId="0" applyFont="1"/>
    <xf numFmtId="0" fontId="9" fillId="0" borderId="0" xfId="0" applyFont="1"/>
    <xf numFmtId="0" fontId="10" fillId="0" borderId="0" xfId="0" applyFont="1"/>
    <xf numFmtId="0" fontId="7" fillId="0" borderId="1" xfId="0" applyFont="1" applyBorder="1" applyAlignment="1">
      <alignment horizontal="center" vertical="center"/>
    </xf>
    <xf numFmtId="0" fontId="11" fillId="0" borderId="0" xfId="0" applyFont="1"/>
    <xf numFmtId="0" fontId="12" fillId="0" borderId="0" xfId="0" applyFont="1" applyAlignment="1">
      <alignment horizontal="right"/>
    </xf>
    <xf numFmtId="0" fontId="12" fillId="0" borderId="0" xfId="0" applyFont="1"/>
    <xf numFmtId="0" fontId="3" fillId="0" borderId="0" xfId="0" applyFont="1" applyAlignment="1">
      <alignment horizontal="left" vertical="center"/>
    </xf>
    <xf numFmtId="43" fontId="7" fillId="0" borderId="5" xfId="1" applyFont="1" applyBorder="1" applyAlignment="1">
      <alignment horizontal="right" vertical="center"/>
    </xf>
    <xf numFmtId="0" fontId="7" fillId="0" borderId="5" xfId="0" applyFont="1" applyBorder="1" applyAlignment="1">
      <alignment horizontal="right" vertical="center" wrapText="1"/>
    </xf>
    <xf numFmtId="2" fontId="7" fillId="0" borderId="5" xfId="0" applyNumberFormat="1" applyFont="1" applyBorder="1" applyAlignment="1">
      <alignment horizontal="center" vertical="center"/>
    </xf>
    <xf numFmtId="43" fontId="7" fillId="0" borderId="5" xfId="1" applyFont="1" applyFill="1" applyBorder="1" applyAlignment="1">
      <alignment horizontal="right" vertical="center"/>
    </xf>
    <xf numFmtId="2" fontId="4" fillId="0" borderId="0" xfId="0" applyNumberFormat="1" applyFont="1"/>
    <xf numFmtId="0" fontId="16" fillId="0" borderId="0" xfId="0" applyFont="1" applyAlignment="1">
      <alignment horizontal="right"/>
    </xf>
    <xf numFmtId="0" fontId="5" fillId="0" borderId="0" xfId="0" applyFont="1" applyAlignment="1">
      <alignment horizontal="center"/>
    </xf>
    <xf numFmtId="0" fontId="14" fillId="0" borderId="0" xfId="0" applyFont="1" applyAlignment="1">
      <alignment horizontal="center"/>
    </xf>
    <xf numFmtId="0" fontId="7" fillId="0" borderId="0" xfId="0" applyFont="1" applyBorder="1" applyAlignment="1">
      <alignment horizontal="center" vertical="center"/>
    </xf>
    <xf numFmtId="43" fontId="7" fillId="0" borderId="0" xfId="1" applyFont="1" applyBorder="1" applyAlignment="1">
      <alignment horizontal="right" vertical="center"/>
    </xf>
    <xf numFmtId="0" fontId="7" fillId="0" borderId="1"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7" fillId="0" borderId="8" xfId="0" applyFont="1" applyBorder="1" applyAlignment="1">
      <alignment horizontal="center" vertical="center"/>
    </xf>
    <xf numFmtId="43" fontId="13" fillId="0" borderId="0" xfId="0" applyNumberFormat="1" applyFont="1" applyAlignment="1">
      <alignment horizontal="center"/>
    </xf>
    <xf numFmtId="0" fontId="18" fillId="0" borderId="0" xfId="0" applyFont="1"/>
    <xf numFmtId="0" fontId="18" fillId="0" borderId="0" xfId="0" applyFont="1" applyAlignment="1">
      <alignment horizont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16" xfId="0" applyFont="1" applyBorder="1"/>
    <xf numFmtId="0" fontId="18" fillId="0" borderId="10" xfId="0" applyFont="1" applyBorder="1"/>
    <xf numFmtId="0" fontId="18" fillId="0" borderId="9" xfId="0" applyFont="1" applyBorder="1"/>
    <xf numFmtId="0" fontId="18" fillId="0" borderId="10" xfId="0" applyFont="1" applyBorder="1" applyAlignment="1">
      <alignment horizontal="center"/>
    </xf>
    <xf numFmtId="0" fontId="18" fillId="0" borderId="15" xfId="0" applyFont="1" applyBorder="1" applyAlignment="1">
      <alignment horizontal="center"/>
    </xf>
    <xf numFmtId="43" fontId="18" fillId="0" borderId="17" xfId="1" applyFont="1" applyBorder="1"/>
    <xf numFmtId="43" fontId="18" fillId="0" borderId="11" xfId="1" applyFont="1" applyBorder="1"/>
    <xf numFmtId="0" fontId="7" fillId="0" borderId="1" xfId="0" applyFont="1" applyBorder="1" applyAlignment="1">
      <alignment horizontal="center" vertical="center" wrapText="1"/>
    </xf>
    <xf numFmtId="0" fontId="7" fillId="0" borderId="21" xfId="0" applyFont="1" applyBorder="1" applyAlignment="1">
      <alignment horizontal="center" vertical="center"/>
    </xf>
    <xf numFmtId="0" fontId="7" fillId="0" borderId="8" xfId="0" applyFont="1" applyBorder="1" applyAlignment="1">
      <alignment horizontal="center" vertical="center" wrapText="1"/>
    </xf>
    <xf numFmtId="0" fontId="18" fillId="0" borderId="0" xfId="0" applyFont="1" applyAlignment="1">
      <alignment horizontal="right"/>
    </xf>
    <xf numFmtId="0" fontId="18" fillId="0" borderId="22" xfId="0" applyFont="1" applyBorder="1"/>
    <xf numFmtId="0" fontId="19" fillId="0" borderId="0" xfId="0" applyFont="1" applyAlignment="1">
      <alignment horizontal="center"/>
    </xf>
    <xf numFmtId="0" fontId="20" fillId="0" borderId="23" xfId="0" applyFont="1" applyBorder="1" applyAlignment="1">
      <alignment horizontal="center" vertical="top"/>
    </xf>
    <xf numFmtId="0" fontId="18" fillId="0" borderId="9" xfId="0" applyFont="1" applyBorder="1" applyAlignment="1">
      <alignment horizontal="right"/>
    </xf>
    <xf numFmtId="0" fontId="12" fillId="0" borderId="0" xfId="0" applyFont="1" applyAlignment="1">
      <alignment horizontal="left"/>
    </xf>
    <xf numFmtId="0" fontId="7" fillId="0" borderId="9" xfId="0" applyFont="1" applyBorder="1" applyAlignment="1">
      <alignment horizontal="center" vertical="center"/>
    </xf>
    <xf numFmtId="2" fontId="7" fillId="0" borderId="9" xfId="0" applyNumberFormat="1" applyFont="1" applyBorder="1" applyAlignment="1">
      <alignment horizontal="center" vertical="center"/>
    </xf>
    <xf numFmtId="43" fontId="7" fillId="0" borderId="9" xfId="1" applyFont="1" applyFill="1" applyBorder="1" applyAlignment="1">
      <alignment horizontal="right" vertical="center"/>
    </xf>
    <xf numFmtId="0" fontId="7" fillId="0" borderId="1" xfId="0" applyFont="1" applyBorder="1" applyAlignment="1">
      <alignment vertical="center"/>
    </xf>
    <xf numFmtId="0" fontId="7" fillId="0" borderId="0" xfId="0" applyFont="1" applyAlignment="1">
      <alignment horizontal="right"/>
    </xf>
    <xf numFmtId="43" fontId="7" fillId="0" borderId="0" xfId="1" applyFont="1"/>
    <xf numFmtId="0" fontId="17" fillId="0" borderId="0" xfId="0" applyFont="1" applyAlignment="1">
      <alignment horizontal="right"/>
    </xf>
    <xf numFmtId="0" fontId="23" fillId="0" borderId="0" xfId="0" applyFont="1"/>
    <xf numFmtId="0" fontId="7" fillId="0" borderId="1" xfId="0" applyFont="1" applyBorder="1" applyAlignment="1">
      <alignment horizontal="center" vertical="center"/>
    </xf>
    <xf numFmtId="0" fontId="25" fillId="2" borderId="1" xfId="2" applyFont="1" applyFill="1" applyBorder="1" applyAlignment="1">
      <alignment horizontal="left" vertical="center"/>
    </xf>
    <xf numFmtId="0" fontId="25" fillId="2" borderId="1" xfId="2" applyFont="1" applyFill="1" applyBorder="1" applyAlignment="1">
      <alignment horizontal="left"/>
    </xf>
    <xf numFmtId="0" fontId="25" fillId="2" borderId="1" xfId="2" applyFont="1" applyFill="1" applyBorder="1" applyAlignment="1">
      <alignment horizontal="left" vertical="center" wrapText="1"/>
    </xf>
    <xf numFmtId="0" fontId="25" fillId="2" borderId="1" xfId="0" applyFont="1" applyFill="1" applyBorder="1" applyAlignment="1">
      <alignment horizontal="left" wrapText="1"/>
    </xf>
    <xf numFmtId="0" fontId="7" fillId="0" borderId="1" xfId="0" applyFont="1" applyBorder="1"/>
    <xf numFmtId="43" fontId="7" fillId="0" borderId="1" xfId="1" applyFont="1" applyBorder="1" applyAlignment="1">
      <alignment horizontal="right" vertical="center"/>
    </xf>
    <xf numFmtId="43" fontId="7" fillId="0" borderId="1" xfId="1" applyFont="1" applyFill="1" applyBorder="1" applyAlignment="1">
      <alignment horizontal="right" vertical="center"/>
    </xf>
    <xf numFmtId="0" fontId="26" fillId="0" borderId="0" xfId="0" applyFont="1" applyAlignment="1">
      <alignment horizontal="left"/>
    </xf>
    <xf numFmtId="0" fontId="27" fillId="0" borderId="0" xfId="0" applyFont="1" applyAlignment="1"/>
    <xf numFmtId="2" fontId="25" fillId="0" borderId="0" xfId="0" applyNumberFormat="1" applyFont="1" applyAlignment="1">
      <alignment wrapText="1"/>
    </xf>
    <xf numFmtId="0" fontId="27" fillId="0" borderId="0" xfId="0" applyFont="1" applyAlignment="1">
      <alignment wrapText="1"/>
    </xf>
    <xf numFmtId="0" fontId="29" fillId="0" borderId="0" xfId="0" applyFont="1" applyAlignment="1">
      <alignment wrapText="1"/>
    </xf>
    <xf numFmtId="2" fontId="7" fillId="0" borderId="1" xfId="0" applyNumberFormat="1" applyFont="1" applyBorder="1" applyAlignment="1">
      <alignment horizontal="center" vertical="center"/>
    </xf>
    <xf numFmtId="49" fontId="25" fillId="2" borderId="1" xfId="2" applyNumberFormat="1" applyFont="1" applyFill="1" applyBorder="1" applyAlignment="1">
      <alignment horizontal="center" vertical="center"/>
    </xf>
    <xf numFmtId="49" fontId="25" fillId="0" borderId="1" xfId="2" applyNumberFormat="1" applyFont="1" applyFill="1" applyBorder="1" applyAlignment="1">
      <alignment horizontal="center" vertical="center"/>
    </xf>
    <xf numFmtId="0" fontId="15" fillId="0" borderId="1" xfId="0" applyFont="1" applyBorder="1" applyAlignment="1">
      <alignment horizontal="center" wrapText="1"/>
    </xf>
    <xf numFmtId="2" fontId="25" fillId="0" borderId="1" xfId="0" applyNumberFormat="1" applyFont="1" applyFill="1" applyBorder="1" applyAlignment="1">
      <alignment horizontal="center" vertical="center"/>
    </xf>
    <xf numFmtId="0" fontId="25" fillId="2" borderId="1" xfId="0" applyFont="1" applyFill="1" applyBorder="1" applyAlignment="1">
      <alignment horizontal="left" vertical="center" wrapText="1"/>
    </xf>
    <xf numFmtId="0" fontId="25" fillId="2" borderId="1" xfId="0" applyFont="1" applyFill="1" applyBorder="1" applyAlignment="1">
      <alignment horizontal="center" vertical="center"/>
    </xf>
    <xf numFmtId="0" fontId="12" fillId="2" borderId="0" xfId="0" applyFont="1" applyFill="1" applyAlignment="1">
      <alignment horizontal="left"/>
    </xf>
    <xf numFmtId="0" fontId="3" fillId="2" borderId="0" xfId="0" applyFont="1" applyFill="1"/>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wrapText="1"/>
    </xf>
    <xf numFmtId="0" fontId="7" fillId="0" borderId="7" xfId="0" applyFont="1" applyBorder="1"/>
    <xf numFmtId="43" fontId="7" fillId="0" borderId="7" xfId="1" applyFont="1" applyBorder="1" applyAlignment="1">
      <alignment horizontal="right" vertical="center"/>
    </xf>
    <xf numFmtId="0" fontId="7" fillId="0" borderId="1" xfId="0" applyFont="1" applyBorder="1" applyAlignment="1">
      <alignment horizontal="right" vertical="center" wrapText="1"/>
    </xf>
    <xf numFmtId="0" fontId="3" fillId="0" borderId="0" xfId="0" applyFont="1" applyAlignment="1">
      <alignment wrapText="1"/>
    </xf>
    <xf numFmtId="0" fontId="12" fillId="0" borderId="0" xfId="0" applyFont="1" applyAlignment="1">
      <alignment horizontal="left" wrapText="1"/>
    </xf>
    <xf numFmtId="43" fontId="23" fillId="4" borderId="0" xfId="0" applyNumberFormat="1" applyFont="1" applyFill="1"/>
    <xf numFmtId="0" fontId="18" fillId="0" borderId="9" xfId="0" applyFont="1" applyBorder="1" applyAlignment="1">
      <alignment horizontal="center" wrapText="1"/>
    </xf>
    <xf numFmtId="49" fontId="7" fillId="0" borderId="1" xfId="0" applyNumberFormat="1" applyFont="1" applyBorder="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vertical="center"/>
    </xf>
    <xf numFmtId="0" fontId="7" fillId="0" borderId="1" xfId="0" applyFont="1" applyFill="1" applyBorder="1" applyAlignment="1">
      <alignment horizontal="center" vertical="center"/>
    </xf>
    <xf numFmtId="0" fontId="25" fillId="0" borderId="1" xfId="2" applyFont="1" applyFill="1" applyBorder="1" applyAlignment="1">
      <alignment horizontal="left" vertical="center" wrapText="1"/>
    </xf>
    <xf numFmtId="43" fontId="7" fillId="0" borderId="0" xfId="1" applyFont="1" applyFill="1" applyBorder="1" applyAlignment="1">
      <alignment horizontal="right" vertical="center"/>
    </xf>
    <xf numFmtId="0" fontId="3" fillId="0" borderId="0" xfId="0" applyFont="1" applyFill="1" applyAlignment="1">
      <alignment horizontal="left" vertical="center"/>
    </xf>
    <xf numFmtId="0" fontId="35" fillId="0" borderId="0" xfId="0" applyFont="1" applyAlignment="1">
      <alignment wrapText="1"/>
    </xf>
    <xf numFmtId="49" fontId="25" fillId="5" borderId="1" xfId="2" applyNumberFormat="1" applyFont="1" applyFill="1" applyBorder="1" applyAlignment="1">
      <alignment horizontal="center" vertical="center"/>
    </xf>
    <xf numFmtId="0" fontId="25" fillId="5" borderId="1" xfId="2" applyFont="1" applyFill="1" applyBorder="1" applyAlignment="1">
      <alignment horizontal="center" vertical="center"/>
    </xf>
    <xf numFmtId="2" fontId="25" fillId="5" borderId="1" xfId="2" applyNumberFormat="1" applyFont="1" applyFill="1" applyBorder="1" applyAlignment="1">
      <alignment horizontal="center" vertical="center"/>
    </xf>
    <xf numFmtId="0" fontId="25" fillId="5" borderId="1" xfId="2" applyFont="1" applyFill="1" applyBorder="1" applyAlignment="1">
      <alignment horizontal="center" vertical="center" wrapText="1"/>
    </xf>
    <xf numFmtId="1" fontId="25" fillId="5" borderId="1" xfId="2" applyNumberFormat="1" applyFont="1" applyFill="1" applyBorder="1" applyAlignment="1">
      <alignment horizontal="center" vertical="center"/>
    </xf>
    <xf numFmtId="0" fontId="28" fillId="5" borderId="1" xfId="0" applyFont="1" applyFill="1" applyBorder="1" applyAlignment="1">
      <alignment horizontal="center" vertical="center" wrapText="1"/>
    </xf>
    <xf numFmtId="49" fontId="36" fillId="0" borderId="1" xfId="0" applyNumberFormat="1" applyFont="1" applyBorder="1" applyAlignment="1">
      <alignment horizontal="center" vertical="center"/>
    </xf>
    <xf numFmtId="0" fontId="36" fillId="0" borderId="1" xfId="0" applyFont="1" applyBorder="1" applyAlignment="1">
      <alignment horizontal="center" vertical="center"/>
    </xf>
    <xf numFmtId="0" fontId="36" fillId="0" borderId="1" xfId="0" applyFont="1" applyBorder="1" applyAlignment="1">
      <alignment wrapText="1"/>
    </xf>
    <xf numFmtId="0" fontId="36" fillId="0" borderId="1" xfId="0" applyFont="1" applyBorder="1" applyAlignment="1">
      <alignment vertical="center"/>
    </xf>
    <xf numFmtId="2" fontId="36" fillId="0" borderId="1" xfId="0" applyNumberFormat="1" applyFont="1" applyBorder="1" applyAlignment="1">
      <alignment horizontal="center" vertical="center"/>
    </xf>
    <xf numFmtId="43" fontId="36" fillId="0" borderId="1" xfId="1" applyFont="1" applyBorder="1" applyAlignment="1">
      <alignment horizontal="right" vertical="center"/>
    </xf>
    <xf numFmtId="49" fontId="36" fillId="5" borderId="1" xfId="0" applyNumberFormat="1" applyFont="1" applyFill="1" applyBorder="1" applyAlignment="1">
      <alignment horizontal="center" vertical="center"/>
    </xf>
    <xf numFmtId="43" fontId="36" fillId="5" borderId="1" xfId="1" applyFont="1" applyFill="1" applyBorder="1" applyAlignment="1">
      <alignment horizontal="right" vertical="center"/>
    </xf>
    <xf numFmtId="43" fontId="36" fillId="0" borderId="1" xfId="1" applyFont="1" applyFill="1" applyBorder="1" applyAlignment="1">
      <alignment horizontal="right" vertical="center"/>
    </xf>
    <xf numFmtId="0" fontId="38" fillId="5" borderId="1" xfId="0" applyFont="1" applyFill="1" applyBorder="1" applyAlignment="1">
      <alignment horizontal="right" wrapText="1"/>
    </xf>
    <xf numFmtId="0" fontId="38" fillId="5" borderId="1" xfId="0" applyFont="1" applyFill="1" applyBorder="1" applyAlignment="1">
      <alignment vertical="center" wrapText="1"/>
    </xf>
    <xf numFmtId="0" fontId="38" fillId="5" borderId="1" xfId="0" applyFont="1" applyFill="1" applyBorder="1" applyAlignment="1">
      <alignment wrapText="1"/>
    </xf>
    <xf numFmtId="43" fontId="38" fillId="5" borderId="1" xfId="0" applyNumberFormat="1" applyFont="1" applyFill="1" applyBorder="1"/>
    <xf numFmtId="0" fontId="36" fillId="0" borderId="1" xfId="0" applyFont="1" applyBorder="1" applyAlignment="1">
      <alignment horizontal="right" vertical="center" wrapText="1"/>
    </xf>
    <xf numFmtId="0" fontId="36" fillId="5" borderId="0" xfId="0" applyFont="1" applyFill="1" applyAlignment="1">
      <alignment horizontal="left" vertical="center"/>
    </xf>
    <xf numFmtId="0" fontId="30" fillId="5" borderId="1" xfId="0" applyFont="1" applyFill="1" applyBorder="1"/>
    <xf numFmtId="0" fontId="36" fillId="5" borderId="1" xfId="0" applyFont="1" applyFill="1" applyBorder="1" applyAlignment="1">
      <alignment vertical="center"/>
    </xf>
    <xf numFmtId="0" fontId="25" fillId="0" borderId="1" xfId="0" applyFont="1" applyBorder="1" applyAlignment="1">
      <alignment horizontal="center"/>
    </xf>
    <xf numFmtId="2" fontId="25" fillId="0" borderId="1" xfId="0" applyNumberFormat="1" applyFont="1" applyFill="1" applyBorder="1" applyAlignment="1">
      <alignment horizontal="left" vertical="center"/>
    </xf>
    <xf numFmtId="0" fontId="36" fillId="0" borderId="1" xfId="0" applyFont="1" applyBorder="1"/>
    <xf numFmtId="2" fontId="25" fillId="3" borderId="1" xfId="0" applyNumberFormat="1" applyFont="1" applyFill="1" applyBorder="1" applyAlignment="1">
      <alignment horizontal="left" vertical="center"/>
    </xf>
    <xf numFmtId="2" fontId="25" fillId="0" borderId="1" xfId="0" applyNumberFormat="1" applyFont="1" applyFill="1" applyBorder="1" applyAlignment="1">
      <alignment horizontal="left" vertical="center" wrapText="1"/>
    </xf>
    <xf numFmtId="0" fontId="25" fillId="0" borderId="1" xfId="0" applyFont="1" applyBorder="1" applyAlignment="1">
      <alignment wrapText="1"/>
    </xf>
    <xf numFmtId="0" fontId="25" fillId="0" borderId="1" xfId="0" applyFont="1" applyBorder="1"/>
    <xf numFmtId="0" fontId="25" fillId="0" borderId="1" xfId="0" applyFont="1" applyBorder="1" applyAlignment="1">
      <alignment horizontal="center" vertical="center"/>
    </xf>
    <xf numFmtId="0" fontId="25" fillId="0" borderId="1" xfId="0" applyFont="1" applyFill="1" applyBorder="1" applyAlignment="1">
      <alignment horizontal="center" vertical="center"/>
    </xf>
    <xf numFmtId="2" fontId="25" fillId="3" borderId="1" xfId="0" applyNumberFormat="1" applyFont="1" applyFill="1" applyBorder="1" applyAlignment="1">
      <alignment vertical="center" wrapText="1"/>
    </xf>
    <xf numFmtId="0" fontId="36" fillId="0" borderId="1" xfId="0" applyFont="1" applyFill="1" applyBorder="1" applyAlignment="1">
      <alignment horizontal="center" vertical="center"/>
    </xf>
    <xf numFmtId="2" fontId="25" fillId="0" borderId="1" xfId="0" applyNumberFormat="1" applyFont="1" applyFill="1" applyBorder="1" applyAlignment="1">
      <alignment vertical="center" wrapText="1"/>
    </xf>
    <xf numFmtId="0" fontId="36" fillId="5" borderId="0" xfId="0" applyFont="1" applyFill="1"/>
    <xf numFmtId="0" fontId="36" fillId="5" borderId="1" xfId="0" applyFont="1" applyFill="1" applyBorder="1" applyAlignment="1">
      <alignment horizontal="center" vertical="center"/>
    </xf>
    <xf numFmtId="0" fontId="36" fillId="5" borderId="1" xfId="0" applyFont="1" applyFill="1" applyBorder="1"/>
    <xf numFmtId="0" fontId="30" fillId="0" borderId="1" xfId="0" applyFont="1" applyBorder="1"/>
    <xf numFmtId="2" fontId="25" fillId="3" borderId="1" xfId="0" applyNumberFormat="1" applyFont="1" applyFill="1" applyBorder="1" applyAlignment="1">
      <alignment horizontal="center" vertical="center" wrapText="1"/>
    </xf>
    <xf numFmtId="2" fontId="25" fillId="0" borderId="1" xfId="0" applyNumberFormat="1" applyFont="1" applyFill="1" applyBorder="1" applyAlignment="1">
      <alignment horizontal="center" vertical="center" wrapText="1"/>
    </xf>
    <xf numFmtId="0" fontId="25" fillId="0" borderId="1" xfId="0" applyFont="1" applyFill="1" applyBorder="1" applyAlignment="1">
      <alignment horizontal="left" vertical="center" wrapText="1"/>
    </xf>
    <xf numFmtId="49" fontId="25" fillId="0" borderId="1" xfId="3" applyNumberFormat="1" applyFont="1" applyFill="1" applyBorder="1" applyAlignment="1">
      <alignment horizontal="left" vertical="center" wrapText="1"/>
    </xf>
    <xf numFmtId="0" fontId="36" fillId="0" borderId="1" xfId="0" applyFont="1" applyBorder="1" applyAlignment="1">
      <alignment horizontal="center"/>
    </xf>
    <xf numFmtId="0" fontId="36" fillId="0" borderId="0" xfId="0" applyFont="1" applyAlignment="1">
      <alignment vertical="center"/>
    </xf>
    <xf numFmtId="0" fontId="36" fillId="5" borderId="1" xfId="0" applyFont="1" applyFill="1" applyBorder="1" applyAlignment="1"/>
    <xf numFmtId="0" fontId="36" fillId="0" borderId="0" xfId="0" applyFont="1"/>
    <xf numFmtId="0" fontId="36" fillId="0" borderId="0" xfId="0" applyFont="1" applyAlignment="1">
      <alignment wrapText="1"/>
    </xf>
    <xf numFmtId="0" fontId="38" fillId="0" borderId="0" xfId="0" applyFont="1"/>
    <xf numFmtId="43" fontId="38" fillId="4" borderId="0" xfId="0" applyNumberFormat="1" applyFont="1" applyFill="1"/>
    <xf numFmtId="0" fontId="7" fillId="0" borderId="1" xfId="0" applyFont="1" applyBorder="1" applyAlignment="1">
      <alignment horizontal="left" vertical="center"/>
    </xf>
    <xf numFmtId="49" fontId="28" fillId="5" borderId="1" xfId="0" applyNumberFormat="1" applyFont="1" applyFill="1" applyBorder="1" applyAlignment="1">
      <alignment horizontal="center"/>
    </xf>
    <xf numFmtId="0" fontId="36" fillId="5" borderId="1" xfId="0" applyFont="1" applyFill="1" applyBorder="1" applyAlignment="1">
      <alignment horizontal="left" vertical="center"/>
    </xf>
    <xf numFmtId="0" fontId="28" fillId="5" borderId="1" xfId="0" applyFont="1" applyFill="1" applyBorder="1" applyAlignment="1">
      <alignment horizontal="left" wrapText="1"/>
    </xf>
    <xf numFmtId="0" fontId="25" fillId="5" borderId="1" xfId="0" applyFont="1" applyFill="1" applyBorder="1" applyAlignment="1">
      <alignment horizontal="center"/>
    </xf>
    <xf numFmtId="0" fontId="25" fillId="5" borderId="1" xfId="0" applyNumberFormat="1" applyFont="1" applyFill="1" applyBorder="1" applyAlignment="1">
      <alignment horizontal="center"/>
    </xf>
    <xf numFmtId="2" fontId="25" fillId="5" borderId="1" xfId="0" applyNumberFormat="1" applyFont="1" applyFill="1" applyBorder="1"/>
    <xf numFmtId="0" fontId="36" fillId="0" borderId="1" xfId="0" applyFont="1" applyBorder="1" applyAlignment="1">
      <alignment horizontal="left" vertical="center"/>
    </xf>
    <xf numFmtId="0" fontId="25" fillId="0" borderId="1" xfId="0" applyFont="1" applyFill="1" applyBorder="1" applyAlignment="1">
      <alignment horizontal="left" wrapText="1"/>
    </xf>
    <xf numFmtId="0" fontId="25" fillId="2" borderId="1" xfId="0" applyFont="1" applyFill="1" applyBorder="1" applyAlignment="1">
      <alignment vertical="center" wrapText="1"/>
    </xf>
    <xf numFmtId="0" fontId="25" fillId="2" borderId="1" xfId="0" applyNumberFormat="1" applyFont="1" applyFill="1" applyBorder="1" applyAlignment="1">
      <alignment horizontal="left" vertical="center" wrapText="1"/>
    </xf>
    <xf numFmtId="0" fontId="25" fillId="2" borderId="1" xfId="0" applyFont="1" applyFill="1" applyBorder="1" applyAlignment="1">
      <alignment horizontal="center" vertical="center" wrapText="1"/>
    </xf>
    <xf numFmtId="0" fontId="25" fillId="2" borderId="1" xfId="0" applyNumberFormat="1" applyFont="1" applyFill="1" applyBorder="1" applyAlignment="1">
      <alignment horizontal="center" vertical="center"/>
    </xf>
    <xf numFmtId="0" fontId="25" fillId="0" borderId="1" xfId="0" applyNumberFormat="1" applyFont="1" applyFill="1" applyBorder="1" applyAlignment="1">
      <alignment horizontal="center" vertical="center"/>
    </xf>
    <xf numFmtId="0" fontId="25" fillId="0" borderId="1" xfId="0" applyNumberFormat="1" applyFont="1" applyFill="1" applyBorder="1" applyAlignment="1">
      <alignment horizontal="left" vertical="center" wrapText="1"/>
    </xf>
    <xf numFmtId="0" fontId="25" fillId="0" borderId="1" xfId="0" applyFont="1" applyFill="1" applyBorder="1" applyAlignment="1">
      <alignment horizontal="center" vertical="center" wrapText="1"/>
    </xf>
    <xf numFmtId="4" fontId="25" fillId="0" borderId="1" xfId="0" applyNumberFormat="1" applyFont="1" applyFill="1" applyBorder="1" applyAlignment="1">
      <alignment horizontal="center" vertical="center"/>
    </xf>
    <xf numFmtId="0" fontId="25" fillId="0" borderId="1" xfId="0" applyFont="1" applyFill="1" applyBorder="1" applyAlignment="1">
      <alignment vertical="center" wrapText="1"/>
    </xf>
    <xf numFmtId="164" fontId="25" fillId="2" borderId="1" xfId="0" applyNumberFormat="1" applyFont="1" applyFill="1" applyBorder="1" applyAlignment="1">
      <alignment horizontal="center" vertical="center"/>
    </xf>
    <xf numFmtId="2" fontId="25" fillId="2" borderId="1" xfId="0" applyNumberFormat="1" applyFont="1" applyFill="1" applyBorder="1" applyAlignment="1">
      <alignment horizontal="center" vertical="center"/>
    </xf>
    <xf numFmtId="2" fontId="36" fillId="5" borderId="1" xfId="0" applyNumberFormat="1" applyFont="1" applyFill="1" applyBorder="1" applyAlignment="1">
      <alignment horizontal="center" vertical="center"/>
    </xf>
    <xf numFmtId="0" fontId="25" fillId="5" borderId="1" xfId="0" applyFont="1" applyFill="1" applyBorder="1" applyAlignment="1">
      <alignment horizontal="center" vertical="center" wrapText="1"/>
    </xf>
    <xf numFmtId="0" fontId="28" fillId="6" borderId="1" xfId="0" applyFont="1" applyFill="1" applyBorder="1" applyAlignment="1">
      <alignment horizontal="center" vertical="center" wrapText="1"/>
    </xf>
    <xf numFmtId="0" fontId="39" fillId="0" borderId="1" xfId="0" applyFont="1" applyBorder="1"/>
    <xf numFmtId="0" fontId="25" fillId="0" borderId="1" xfId="0" applyFont="1" applyFill="1" applyBorder="1" applyAlignment="1" applyProtection="1">
      <alignment horizontal="center" vertical="center" wrapText="1"/>
      <protection locked="0"/>
    </xf>
    <xf numFmtId="0" fontId="25" fillId="3" borderId="1" xfId="0" applyFont="1" applyFill="1" applyBorder="1" applyAlignment="1">
      <alignment horizontal="center" vertical="center"/>
    </xf>
    <xf numFmtId="0" fontId="25" fillId="0" borderId="1" xfId="0" applyFont="1" applyFill="1" applyBorder="1" applyAlignment="1" applyProtection="1">
      <alignment horizontal="center" vertical="center"/>
      <protection locked="0"/>
    </xf>
    <xf numFmtId="0" fontId="25" fillId="3" borderId="1" xfId="0" applyFont="1" applyFill="1" applyBorder="1" applyAlignment="1">
      <alignment horizontal="left" vertical="center" wrapText="1"/>
    </xf>
    <xf numFmtId="0" fontId="24" fillId="0" borderId="0" xfId="0" applyFont="1" applyFill="1" applyBorder="1" applyAlignment="1">
      <alignment horizontal="left"/>
    </xf>
    <xf numFmtId="0" fontId="24" fillId="0" borderId="0" xfId="0" applyFont="1" applyFill="1" applyBorder="1" applyAlignment="1">
      <alignment horizontal="center"/>
    </xf>
    <xf numFmtId="0" fontId="24" fillId="0" borderId="0" xfId="0" applyNumberFormat="1" applyFont="1" applyFill="1" applyBorder="1" applyAlignment="1">
      <alignment horizontal="center"/>
    </xf>
    <xf numFmtId="2" fontId="24" fillId="0" borderId="0" xfId="0" applyNumberFormat="1" applyFont="1" applyFill="1" applyBorder="1"/>
    <xf numFmtId="49" fontId="36" fillId="0" borderId="1" xfId="0" applyNumberFormat="1" applyFont="1" applyFill="1" applyBorder="1" applyAlignment="1">
      <alignment horizontal="center" vertical="center"/>
    </xf>
    <xf numFmtId="49" fontId="37" fillId="0" borderId="0" xfId="0" applyNumberFormat="1" applyFont="1" applyAlignment="1">
      <alignment horizontal="center" vertical="center"/>
    </xf>
    <xf numFmtId="49" fontId="36" fillId="0" borderId="0" xfId="0" applyNumberFormat="1" applyFont="1" applyAlignment="1">
      <alignment horizontal="center" vertical="center"/>
    </xf>
    <xf numFmtId="49" fontId="38" fillId="0" borderId="0" xfId="0" applyNumberFormat="1" applyFont="1" applyAlignment="1">
      <alignment horizontal="center" vertical="center"/>
    </xf>
    <xf numFmtId="0" fontId="3" fillId="0" borderId="0" xfId="0" applyFont="1" applyFill="1"/>
    <xf numFmtId="0" fontId="8" fillId="5" borderId="9" xfId="0" applyFont="1" applyFill="1" applyBorder="1" applyAlignment="1">
      <alignment horizontal="right" vertical="center" wrapText="1"/>
    </xf>
    <xf numFmtId="0" fontId="8" fillId="5" borderId="10" xfId="0" applyFont="1" applyFill="1" applyBorder="1" applyAlignment="1">
      <alignment horizontal="center" vertical="center"/>
    </xf>
    <xf numFmtId="43" fontId="8" fillId="5" borderId="11" xfId="1" applyFont="1" applyFill="1" applyBorder="1" applyAlignment="1">
      <alignment vertical="center"/>
    </xf>
    <xf numFmtId="0" fontId="8" fillId="5" borderId="12" xfId="0" applyFont="1" applyFill="1" applyBorder="1" applyAlignment="1">
      <alignment horizontal="center" vertical="center"/>
    </xf>
    <xf numFmtId="0" fontId="8" fillId="5" borderId="13" xfId="0" applyFont="1" applyFill="1" applyBorder="1" applyAlignment="1">
      <alignment horizontal="right" vertical="center" wrapText="1"/>
    </xf>
    <xf numFmtId="43" fontId="8" fillId="5" borderId="14" xfId="1" applyFont="1" applyFill="1" applyBorder="1" applyAlignment="1">
      <alignment vertical="center"/>
    </xf>
    <xf numFmtId="0" fontId="7" fillId="0" borderId="7" xfId="0" applyFont="1" applyFill="1" applyBorder="1"/>
    <xf numFmtId="1" fontId="25" fillId="0" borderId="1" xfId="0" applyNumberFormat="1" applyFont="1" applyFill="1" applyBorder="1" applyAlignment="1">
      <alignment horizontal="center" vertical="center"/>
    </xf>
    <xf numFmtId="0" fontId="36" fillId="0" borderId="1" xfId="0" applyFont="1" applyFill="1" applyBorder="1"/>
    <xf numFmtId="0" fontId="36" fillId="0" borderId="0" xfId="0" applyFont="1" applyFill="1"/>
    <xf numFmtId="0" fontId="3" fillId="0" borderId="0" xfId="0" applyFont="1" applyFill="1" applyAlignment="1">
      <alignment vertical="center"/>
    </xf>
    <xf numFmtId="2" fontId="36" fillId="0" borderId="1" xfId="0" applyNumberFormat="1" applyFont="1" applyFill="1" applyBorder="1" applyAlignment="1">
      <alignment horizontal="center" vertical="center"/>
    </xf>
    <xf numFmtId="0" fontId="36" fillId="0" borderId="0" xfId="0" applyFont="1" applyFill="1" applyAlignment="1">
      <alignment vertical="center"/>
    </xf>
    <xf numFmtId="0" fontId="35" fillId="0" borderId="0" xfId="0" applyFont="1" applyFill="1" applyAlignment="1">
      <alignment wrapText="1"/>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3" xfId="0" applyFont="1" applyFill="1" applyBorder="1" applyAlignment="1">
      <alignment horizontal="right"/>
    </xf>
    <xf numFmtId="0" fontId="8" fillId="5" borderId="3" xfId="0" applyFont="1" applyFill="1" applyBorder="1"/>
    <xf numFmtId="43" fontId="8" fillId="5" borderId="3" xfId="0" applyNumberFormat="1" applyFont="1" applyFill="1" applyBorder="1"/>
    <xf numFmtId="43" fontId="8" fillId="5" borderId="4" xfId="0" applyNumberFormat="1" applyFont="1" applyFill="1" applyBorder="1"/>
    <xf numFmtId="43" fontId="7" fillId="5" borderId="5" xfId="1" applyFont="1" applyFill="1" applyBorder="1" applyAlignment="1">
      <alignment horizontal="right" vertical="center"/>
    </xf>
    <xf numFmtId="43" fontId="7" fillId="5" borderId="6" xfId="1" applyFont="1" applyFill="1" applyBorder="1" applyAlignment="1">
      <alignment horizontal="right" vertical="center"/>
    </xf>
    <xf numFmtId="0" fontId="8" fillId="0" borderId="1" xfId="0" applyFont="1" applyBorder="1" applyAlignment="1">
      <alignment horizontal="center" vertical="center" wrapText="1"/>
    </xf>
    <xf numFmtId="0" fontId="8" fillId="5" borderId="1" xfId="0" applyFont="1" applyFill="1" applyBorder="1" applyAlignment="1">
      <alignment horizontal="center" vertical="center"/>
    </xf>
    <xf numFmtId="0" fontId="8" fillId="5" borderId="1" xfId="0" applyFont="1" applyFill="1" applyBorder="1" applyAlignment="1">
      <alignment horizontal="right" vertical="center" wrapText="1"/>
    </xf>
    <xf numFmtId="0" fontId="21" fillId="0" borderId="1" xfId="0" applyFont="1" applyBorder="1" applyAlignment="1">
      <alignment horizontal="right" vertical="center" wrapText="1"/>
    </xf>
    <xf numFmtId="43" fontId="7" fillId="0" borderId="1" xfId="1" applyFont="1" applyBorder="1" applyAlignment="1">
      <alignment horizontal="center" vertical="center"/>
    </xf>
    <xf numFmtId="43" fontId="7" fillId="0" borderId="1" xfId="1" applyFont="1" applyFill="1" applyBorder="1" applyAlignment="1">
      <alignment horizontal="center" vertical="center"/>
    </xf>
    <xf numFmtId="43" fontId="8" fillId="5" borderId="1" xfId="1" applyFont="1" applyFill="1" applyBorder="1" applyAlignment="1">
      <alignment horizontal="center" vertical="center"/>
    </xf>
    <xf numFmtId="43" fontId="17" fillId="0" borderId="1" xfId="1" applyFont="1" applyFill="1" applyBorder="1" applyAlignment="1">
      <alignment horizontal="center" vertical="center"/>
    </xf>
    <xf numFmtId="43" fontId="22" fillId="0" borderId="1" xfId="1" applyFont="1" applyFill="1" applyBorder="1" applyAlignment="1">
      <alignment horizontal="center" vertical="center"/>
    </xf>
    <xf numFmtId="0" fontId="7" fillId="0" borderId="1" xfId="0" applyFont="1" applyBorder="1" applyAlignment="1">
      <alignment horizontal="left" vertical="center" wrapText="1"/>
    </xf>
    <xf numFmtId="49" fontId="25" fillId="2" borderId="1" xfId="0" applyNumberFormat="1" applyFont="1" applyFill="1" applyBorder="1" applyAlignment="1">
      <alignment horizontal="center" vertical="center"/>
    </xf>
    <xf numFmtId="49" fontId="28" fillId="5" borderId="1" xfId="0" applyNumberFormat="1" applyFont="1" applyFill="1" applyBorder="1" applyAlignment="1">
      <alignment horizontal="center" vertical="center"/>
    </xf>
    <xf numFmtId="49" fontId="25" fillId="0" borderId="1" xfId="0" applyNumberFormat="1" applyFont="1" applyFill="1" applyBorder="1" applyAlignment="1">
      <alignment horizontal="center" vertical="center"/>
    </xf>
    <xf numFmtId="0" fontId="28" fillId="5" borderId="1" xfId="0" applyFont="1" applyFill="1" applyBorder="1" applyAlignment="1">
      <alignment horizontal="center" vertical="center"/>
    </xf>
    <xf numFmtId="0" fontId="28" fillId="5" borderId="1" xfId="0" applyNumberFormat="1" applyFont="1" applyFill="1" applyBorder="1" applyAlignment="1">
      <alignment horizontal="center" vertical="center"/>
    </xf>
    <xf numFmtId="2" fontId="28" fillId="5" borderId="1" xfId="0" applyNumberFormat="1" applyFont="1" applyFill="1" applyBorder="1" applyAlignment="1">
      <alignment horizontal="center" vertical="center"/>
    </xf>
    <xf numFmtId="0" fontId="40" fillId="0" borderId="0" xfId="0" applyFont="1"/>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2" fillId="0" borderId="0" xfId="0" applyFont="1" applyAlignment="1">
      <alignment horizont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24" fillId="0" borderId="0" xfId="0" applyFont="1" applyFill="1" applyBorder="1" applyAlignment="1">
      <alignment horizontal="left" wrapText="1"/>
    </xf>
    <xf numFmtId="1" fontId="33" fillId="0" borderId="0" xfId="0" applyNumberFormat="1" applyFont="1" applyFill="1" applyBorder="1" applyAlignment="1">
      <alignment horizontal="left" wrapText="1"/>
    </xf>
    <xf numFmtId="0" fontId="5" fillId="0" borderId="0" xfId="0" applyFont="1" applyAlignment="1">
      <alignment horizontal="center"/>
    </xf>
    <xf numFmtId="0" fontId="6" fillId="0" borderId="0" xfId="0" applyFont="1" applyAlignment="1">
      <alignment horizontal="center"/>
    </xf>
    <xf numFmtId="0" fontId="7" fillId="0" borderId="1" xfId="0" applyFont="1" applyFill="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2" fontId="34" fillId="0" borderId="0" xfId="0" applyNumberFormat="1" applyFont="1" applyBorder="1" applyAlignment="1">
      <alignment horizontal="left" vertical="center" wrapText="1"/>
    </xf>
    <xf numFmtId="2" fontId="24" fillId="0" borderId="0" xfId="0" applyNumberFormat="1" applyFont="1" applyFill="1" applyBorder="1" applyAlignment="1">
      <alignment horizontal="justify" vertical="center" wrapText="1"/>
    </xf>
    <xf numFmtId="49" fontId="7" fillId="0" borderId="1" xfId="0" applyNumberFormat="1" applyFont="1" applyBorder="1" applyAlignment="1">
      <alignment horizontal="center" vertical="center"/>
    </xf>
    <xf numFmtId="0" fontId="14" fillId="0" borderId="0" xfId="0" applyFont="1" applyAlignment="1">
      <alignment horizontal="center"/>
    </xf>
    <xf numFmtId="49" fontId="36" fillId="0" borderId="1" xfId="0" applyNumberFormat="1" applyFont="1" applyBorder="1" applyAlignment="1">
      <alignment horizontal="center" vertical="center"/>
    </xf>
    <xf numFmtId="0" fontId="25" fillId="0" borderId="0" xfId="0" applyFont="1" applyAlignment="1">
      <alignment horizontal="left" wrapText="1"/>
    </xf>
    <xf numFmtId="2" fontId="25" fillId="0" borderId="0" xfId="0" applyNumberFormat="1" applyFont="1" applyAlignment="1">
      <alignment horizontal="left" wrapText="1"/>
    </xf>
  </cellXfs>
  <cellStyles count="5">
    <cellStyle name="Comma" xfId="1" builtinId="3"/>
    <cellStyle name="Normal" xfId="0" builtinId="0"/>
    <cellStyle name="Normal 3" xfId="2"/>
    <cellStyle name="Normal 4" xfId="4"/>
    <cellStyle name="Style 1"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56</xdr:row>
      <xdr:rowOff>0</xdr:rowOff>
    </xdr:from>
    <xdr:to>
      <xdr:col>3</xdr:col>
      <xdr:colOff>76200</xdr:colOff>
      <xdr:row>56</xdr:row>
      <xdr:rowOff>190500</xdr:rowOff>
    </xdr:to>
    <xdr:sp macro="" textlink="">
      <xdr:nvSpPr>
        <xdr:cNvPr id="2"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7"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8"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9"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0"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1"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2"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3"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4"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5"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6"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0"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1"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2"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3"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4"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5"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6"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7"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8"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9"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0"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1"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2"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3"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4"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5"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6"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7"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8" name="Text Box 5"/>
        <xdr:cNvSpPr txBox="1">
          <a:spLocks noChangeArrowheads="1"/>
        </xdr:cNvSpPr>
      </xdr:nvSpPr>
      <xdr:spPr bwMode="auto">
        <a:xfrm>
          <a:off x="4981575" y="8534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9" name="Text Box 5"/>
        <xdr:cNvSpPr txBox="1">
          <a:spLocks noChangeArrowheads="1"/>
        </xdr:cNvSpPr>
      </xdr:nvSpPr>
      <xdr:spPr bwMode="auto">
        <a:xfrm>
          <a:off x="4981575" y="8534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0"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1"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2"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3"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4"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5"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6"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7"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8"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9"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0"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1"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2"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3"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4" name="Text Box 5"/>
        <xdr:cNvSpPr txBox="1">
          <a:spLocks noChangeArrowheads="1"/>
        </xdr:cNvSpPr>
      </xdr:nvSpPr>
      <xdr:spPr bwMode="auto">
        <a:xfrm>
          <a:off x="4981575" y="8534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5" name="Text Box 5"/>
        <xdr:cNvSpPr txBox="1">
          <a:spLocks noChangeArrowheads="1"/>
        </xdr:cNvSpPr>
      </xdr:nvSpPr>
      <xdr:spPr bwMode="auto">
        <a:xfrm>
          <a:off x="4981575" y="8534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6"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7"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8"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9"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0"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1"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2"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3"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4"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5"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6"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7"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8"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9"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0"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1"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2"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3"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4"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5"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6"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7"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8"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9"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0"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1"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2"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3"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4"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5"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6"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7"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8"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9"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0"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1"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2"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3"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0"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1"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2"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3"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4"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5"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6"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7"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8"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9"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6"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7"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8"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9"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0"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1"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2"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3"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4"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5"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6"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7"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8"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9"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0"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1"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2"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3"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4"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5"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6"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7"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8"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9"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0"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1"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2"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3"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4"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5"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6"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7"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8"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9"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0"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1"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2"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3"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4"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5"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6"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7"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8"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9"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70"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71"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72"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73"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74"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75"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7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7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78"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79"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80"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81"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82"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83"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84"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85"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86"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87"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88"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89"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90"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91"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9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9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94"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95"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96"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97"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98"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99"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00"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01"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02"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03"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04"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05"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06"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07"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08"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09"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10"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11"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12"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13"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14"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15"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16"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17"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18"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19"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20"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21"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22"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23"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24"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25"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26"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27"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28"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29"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30"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31"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32"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33"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34"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35"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36"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37"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38"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39"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4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4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42"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43"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44"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45"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46"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47"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48"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49"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50"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51"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52"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53"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54"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55"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5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5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58" name="Text Box 12929"/>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59" name="Text Box 12930"/>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60" name="Text Box 12931"/>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61" name="Text Box 12932"/>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62" name="Text Box 12933"/>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63" name="Text Box 12934"/>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64" name="Text Box 1293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65" name="Text Box 12936"/>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66" name="Text Box 12937"/>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67" name="Text Box 12938"/>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68" name="Text Box 12939"/>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69" name="Text Box 12940"/>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0" name="Text Box 12941"/>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1" name="Text Box 12942"/>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2" name="Text Box 12943"/>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3" name="Text Box 12944"/>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4" name="Text Box 1294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5" name="Text Box 12946"/>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6" name="Text Box 12947"/>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7" name="Text Box 12948"/>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8" name="Text Box 12949"/>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9" name="Text Box 12950"/>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0" name="Text Box 12951"/>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1" name="Text Box 12952"/>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2" name="Text Box 12953"/>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3" name="Text Box 12954"/>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4" name="Text Box 1295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5" name="Text Box 12956"/>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6" name="Text Box 12957"/>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7" name="Text Box 12958"/>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8" name="Text Box 12959"/>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9" name="Text Box 12960"/>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0" name="Text Box 12961"/>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1" name="Text Box 12962"/>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2" name="Text Box 12963"/>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3" name="Text Box 12964"/>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4" name="Text Box 1296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5" name="Text Box 12966"/>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6" name="Text Box 12967"/>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7" name="Text Box 12968"/>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8" name="Text Box 12969"/>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9" name="Text Box 12970"/>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00" name="Text Box 12971"/>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01" name="Text Box 12972"/>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02" name="Text Box 12973"/>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03" name="Text Box 12974"/>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04" name="Text Box 12975"/>
        <xdr:cNvSpPr txBox="1">
          <a:spLocks noChangeArrowheads="1"/>
        </xdr:cNvSpPr>
      </xdr:nvSpPr>
      <xdr:spPr bwMode="auto">
        <a:xfrm>
          <a:off x="4981575" y="8534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05" name="Text Box 12976"/>
        <xdr:cNvSpPr txBox="1">
          <a:spLocks noChangeArrowheads="1"/>
        </xdr:cNvSpPr>
      </xdr:nvSpPr>
      <xdr:spPr bwMode="auto">
        <a:xfrm>
          <a:off x="4981575" y="8534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06" name="Text Box 12977"/>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07" name="Text Box 12978"/>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08" name="Text Box 12979"/>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09" name="Text Box 12980"/>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10" name="Text Box 12981"/>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11" name="Text Box 12982"/>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12" name="Text Box 12983"/>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13" name="Text Box 12984"/>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14" name="Text Box 1298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15" name="Text Box 12986"/>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16" name="Text Box 12987"/>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17" name="Text Box 12988"/>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18" name="Text Box 12989"/>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19" name="Text Box 12990"/>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20" name="Text Box 12991"/>
        <xdr:cNvSpPr txBox="1">
          <a:spLocks noChangeArrowheads="1"/>
        </xdr:cNvSpPr>
      </xdr:nvSpPr>
      <xdr:spPr bwMode="auto">
        <a:xfrm>
          <a:off x="4981575" y="8534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21" name="Text Box 12992"/>
        <xdr:cNvSpPr txBox="1">
          <a:spLocks noChangeArrowheads="1"/>
        </xdr:cNvSpPr>
      </xdr:nvSpPr>
      <xdr:spPr bwMode="auto">
        <a:xfrm>
          <a:off x="4981575" y="8534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22" name="Text Box 12993"/>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23" name="Text Box 12994"/>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24" name="Text Box 1299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25" name="Text Box 12996"/>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26" name="Text Box 12997"/>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27" name="Text Box 12998"/>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28" name="Text Box 12999"/>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29" name="Text Box 13000"/>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30" name="Text Box 13001"/>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31" name="Text Box 13002"/>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32" name="Text Box 13003"/>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33" name="Text Box 13004"/>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34" name="Text Box 1300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35" name="Text Box 13006"/>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36" name="Text Box 13007"/>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37" name="Text Box 13008"/>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38" name="Text Box 13009"/>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39" name="Text Box 13010"/>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40" name="Text Box 13011"/>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41" name="Text Box 13012"/>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42" name="Text Box 13013"/>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43" name="Text Box 13014"/>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44" name="Text Box 1301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45" name="Text Box 13016"/>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46" name="Text Box 13017"/>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47" name="Text Box 13018"/>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48" name="Text Box 13019"/>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49" name="Text Box 13020"/>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50" name="Text Box 13021"/>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51" name="Text Box 13022"/>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52" name="Text Box 13023"/>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53" name="Text Box 13024"/>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54" name="Text Box 1302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55" name="Text Box 13026"/>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56" name="Text Box 13027"/>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57" name="Text Box 13028"/>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58" name="Text Box 13029"/>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59" name="Text Box 13030"/>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60" name="Text Box 13031"/>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61" name="Text Box 13032"/>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62" name="Text Box 13033"/>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63" name="Text Box 13034"/>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64" name="Text Box 1303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65" name="Text Box 13036"/>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66" name="Text Box 13037"/>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67" name="Text Box 13038"/>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68" name="Text Box 13039"/>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69" name="Text Box 13040"/>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70" name="Text Box 13041"/>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71" name="Text Box 13042"/>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72" name="Text Box 13043"/>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73" name="Text Box 13044"/>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74" name="Text Box 1304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75" name="Text Box 13046"/>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76" name="Text Box 13047"/>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77" name="Text Box 13048"/>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78" name="Text Box 13049"/>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79" name="Text Box 13050"/>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80" name="Text Box 13051"/>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81" name="Text Box 13052"/>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82" name="Text Box 13053"/>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83" name="Text Box 13054"/>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84" name="Text Box 1305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85" name="Text Box 13056"/>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86" name="Text Box 13057"/>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87" name="Text Box 13058"/>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88" name="Text Box 13059"/>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89" name="Text Box 13060"/>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90" name="Text Box 13061"/>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91" name="Text Box 13062"/>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92" name="Text Box 13063"/>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93" name="Text Box 13064"/>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94" name="Text Box 1306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95" name="Text Box 13066"/>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96" name="Text Box 13067"/>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97" name="Text Box 13068"/>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98" name="Text Box 13069"/>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399" name="Text Box 13070"/>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00" name="Text Box 13071"/>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01" name="Text Box 13072"/>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02" name="Text Box 13073"/>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03" name="Text Box 13074"/>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04" name="Text Box 1307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05" name="Text Box 13076"/>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06" name="Text Box 13077"/>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07" name="Text Box 13078"/>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08" name="Text Box 13079"/>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09" name="Text Box 13080"/>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10" name="Text Box 13081"/>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11" name="Text Box 13082"/>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12" name="Text Box 13083"/>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13" name="Text Box 13084"/>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14" name="Text Box 1308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15" name="Text Box 13086"/>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16" name="Text Box 13087"/>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17" name="Text Box 13088"/>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18" name="Text Box 13089"/>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19" name="Text Box 13090"/>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20" name="Text Box 13091"/>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21" name="Text Box 13092"/>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22" name="Text Box 13093"/>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23" name="Text Box 13094"/>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24" name="Text Box 1309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25" name="Text Box 13096"/>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26" name="Text Box 13097"/>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27" name="Text Box 13098"/>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28" name="Text Box 13099"/>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29" name="Text Box 13100"/>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30" name="Text Box 13101"/>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31" name="Text Box 13102"/>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32" name="Text Box 13103"/>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33" name="Text Box 13104"/>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34" name="Text Box 1310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35" name="Text Box 13106"/>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36" name="Text Box 13107"/>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37" name="Text Box 13108"/>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38" name="Text Box 13109"/>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39" name="Text Box 13110"/>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40" name="Text Box 13111"/>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41" name="Text Box 13112"/>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42" name="Text Box 13113"/>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43" name="Text Box 13114"/>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44" name="Text Box 1311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45" name="Text Box 13116"/>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46" name="Text Box 13117"/>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47" name="Text Box 13118"/>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48" name="Text Box 13119"/>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49" name="Text Box 13120"/>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50" name="Text Box 13121"/>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51" name="Text Box 13122"/>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52" name="Text Box 13123"/>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53" name="Text Box 13124"/>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54" name="Text Box 1312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55" name="Text Box 13126"/>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56" name="Text Box 13127"/>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57" name="Text Box 13128"/>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58" name="Text Box 13129"/>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59" name="Text Box 13130"/>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60" name="Text Box 13131"/>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61" name="Text Box 13132"/>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62" name="Text Box 13133"/>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63" name="Text Box 13134"/>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64" name="Text Box 1313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65" name="Text Box 13136"/>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66" name="Text Box 13137"/>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67" name="Text Box 13138"/>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68" name="Text Box 13139"/>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69" name="Text Box 13140"/>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70" name="Text Box 13141"/>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71" name="Text Box 13142"/>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72" name="Text Box 13143"/>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73" name="Text Box 13144"/>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74" name="Text Box 1314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75" name="Text Box 13146"/>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76" name="Text Box 13147"/>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77" name="Text Box 13148"/>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78" name="Text Box 13149"/>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79" name="Text Box 13150"/>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80" name="Text Box 13151"/>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81" name="Text Box 13152"/>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82" name="Text Box 13153"/>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83" name="Text Box 13154"/>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84" name="Text Box 1315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85" name="Text Box 13156"/>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86" name="Text Box 13157"/>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87" name="Text Box 13158"/>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88" name="Text Box 13159"/>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89" name="Text Box 13160"/>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90" name="Text Box 13161"/>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91" name="Text Box 13162"/>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92" name="Text Box 13163"/>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93" name="Text Box 13164"/>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94" name="Text Box 1316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95" name="Text Box 13166"/>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96" name="Text Box 13167"/>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97" name="Text Box 13168"/>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98" name="Text Box 13169"/>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499" name="Text Box 13170"/>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00" name="Text Box 13171"/>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01" name="Text Box 13172"/>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02" name="Text Box 13173"/>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03" name="Text Box 13174"/>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04" name="Text Box 1317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05" name="Text Box 13176"/>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06" name="Text Box 13177"/>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07" name="Text Box 13178"/>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08" name="Text Box 13179"/>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09" name="Text Box 13180"/>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10" name="Text Box 13181"/>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11" name="Text Box 13182"/>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12" name="Text Box 13183"/>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13" name="Text Box 13184"/>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14" name="Text Box 1318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15" name="Text Box 13186"/>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16" name="Text Box 13187"/>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17" name="Text Box 13188"/>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18" name="Text Box 13189"/>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19" name="Text Box 13190"/>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20" name="Text Box 13191"/>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21" name="Text Box 13192"/>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22" name="Text Box 13193"/>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23" name="Text Box 13194"/>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24" name="Text Box 1319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25" name="Text Box 13196"/>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26" name="Text Box 13197"/>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27" name="Text Box 13198"/>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28" name="Text Box 13199"/>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29" name="Text Box 13200"/>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30" name="Text Box 13201"/>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31" name="Text Box 13202"/>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32" name="Text Box 13203"/>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33" name="Text Box 13204"/>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34" name="Text Box 1320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35" name="Text Box 13206"/>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36" name="Text Box 13207"/>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37" name="Text Box 13208"/>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38" name="Text Box 13209"/>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39" name="Text Box 13210"/>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40" name="Text Box 13211"/>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41" name="Text Box 13212"/>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42" name="Text Box 13213"/>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43" name="Text Box 13214"/>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44" name="Text Box 1321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45" name="Text Box 13216"/>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46" name="Text Box 13217"/>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47" name="Text Box 13218"/>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48" name="Text Box 13219"/>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49" name="Text Box 13220"/>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50" name="Text Box 13221"/>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51" name="Text Box 13222"/>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52" name="Text Box 13223"/>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53" name="Text Box 13224"/>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54" name="Text Box 1322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55" name="Text Box 13226"/>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56" name="Text Box 13227"/>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57" name="Text Box 13228"/>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58" name="Text Box 13229"/>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59" name="Text Box 13230"/>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60" name="Text Box 13231"/>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61" name="Text Box 13232"/>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62" name="Text Box 13233"/>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63" name="Text Box 13234"/>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64" name="Text Box 1323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65" name="Text Box 13236"/>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66" name="Text Box 13237"/>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67" name="Text Box 13238"/>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68" name="Text Box 13239"/>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69" name="Text Box 13240"/>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70" name="Text Box 13241"/>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71" name="Text Box 13242"/>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72" name="Text Box 13243"/>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73" name="Text Box 13244"/>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74" name="Text Box 1324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75" name="Text Box 13246"/>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76" name="Text Box 13247"/>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77" name="Text Box 13248"/>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78" name="Text Box 13249"/>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79" name="Text Box 13250"/>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80" name="Text Box 13251"/>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81" name="Text Box 13252"/>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82" name="Text Box 13253"/>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83" name="Text Box 13254"/>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84" name="Text Box 1325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85" name="Text Box 13256"/>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86" name="Text Box 13257"/>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87" name="Text Box 13258"/>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88" name="Text Box 13259"/>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89" name="Text Box 13260"/>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90" name="Text Box 13261"/>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91" name="Text Box 13262"/>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92" name="Text Box 13263"/>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93" name="Text Box 13264"/>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94" name="Text Box 1326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95" name="Text Box 13266"/>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96" name="Text Box 13267"/>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97" name="Text Box 13268"/>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98" name="Text Box 13269"/>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599" name="Text Box 13270"/>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00" name="Text Box 13271"/>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01" name="Text Box 13272"/>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02" name="Text Box 13273"/>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03" name="Text Box 13274"/>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04" name="Text Box 1327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05" name="Text Box 13276"/>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06" name="Text Box 13277"/>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07" name="Text Box 13278"/>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08" name="Text Box 13279"/>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09" name="Text Box 13280"/>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10" name="Text Box 13281"/>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11" name="Text Box 13282"/>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12" name="Text Box 13283"/>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13" name="Text Box 13284"/>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14" name="Text Box 1328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15" name="Text Box 13286"/>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16" name="Text Box 13287"/>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17" name="Text Box 13288"/>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18" name="Text Box 13289"/>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19" name="Text Box 13290"/>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20" name="Text Box 13291"/>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21" name="Text Box 13292"/>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22" name="Text Box 13293"/>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23" name="Text Box 13294"/>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24" name="Text Box 1329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25" name="Text Box 13296"/>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26" name="Text Box 13297"/>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27" name="Text Box 13298"/>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28" name="Text Box 13299"/>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29" name="Text Box 13300"/>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30" name="Text Box 13301"/>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31" name="Text Box 13302"/>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32" name="Text Box 13303"/>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33" name="Text Box 13304"/>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34" name="Text Box 1330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35" name="Text Box 13306"/>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36" name="Text Box 13307"/>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37" name="Text Box 13308"/>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38" name="Text Box 13309"/>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39" name="Text Box 13310"/>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40" name="Text Box 13311"/>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41" name="Text Box 13312"/>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42" name="Text Box 13313"/>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43" name="Text Box 13314"/>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44" name="Text Box 1331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45" name="Text Box 13316"/>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46" name="Text Box 13317"/>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47" name="Text Box 13318"/>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48" name="Text Box 13319"/>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49" name="Text Box 13320"/>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50" name="Text Box 13321"/>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51" name="Text Box 13322"/>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52" name="Text Box 13323"/>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53" name="Text Box 13324"/>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54" name="Text Box 1332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55" name="Text Box 13326"/>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56" name="Text Box 13327"/>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57" name="Text Box 13328"/>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58" name="Text Box 13329"/>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59" name="Text Box 13330"/>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60" name="Text Box 13331"/>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61" name="Text Box 13332"/>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62" name="Text Box 13333"/>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63" name="Text Box 13334"/>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64" name="Text Box 1333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65" name="Text Box 13336"/>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66" name="Text Box 13337"/>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67" name="Text Box 13338"/>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68" name="Text Box 13339"/>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69" name="Text Box 13340"/>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70" name="Text Box 13341"/>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71" name="Text Box 13342"/>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72" name="Text Box 13343"/>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73" name="Text Box 13344"/>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74" name="Text Box 1334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75" name="Text Box 13346"/>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76" name="Text Box 13347"/>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77" name="Text Box 13348"/>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78" name="Text Box 13349"/>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79" name="Text Box 13350"/>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80" name="Text Box 13351"/>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81" name="Text Box 13352"/>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82" name="Text Box 13353"/>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83" name="Text Box 13354"/>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84" name="Text Box 1335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85" name="Text Box 13356"/>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86" name="Text Box 13357"/>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87" name="Text Box 13358"/>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88" name="Text Box 13359"/>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89" name="Text Box 13360"/>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90" name="Text Box 13361"/>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91" name="Text Box 13362"/>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92" name="Text Box 13363"/>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93" name="Text Box 13364"/>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94" name="Text Box 1336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95" name="Text Box 13366"/>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96" name="Text Box 13367"/>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97" name="Text Box 13368"/>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98" name="Text Box 13369"/>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699" name="Text Box 13370"/>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00" name="Text Box 13371"/>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01" name="Text Box 13372"/>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02" name="Text Box 13373"/>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03" name="Text Box 13374"/>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04" name="Text Box 1337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05" name="Text Box 13376"/>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06"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07"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08"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09"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10"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11"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12"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13"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14"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15"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16"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17"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18"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19"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20"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21"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22"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23"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24"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25"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26"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27"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28"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29"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30"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31"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32"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33"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34"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35"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36"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37"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38"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39"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40"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41"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42"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43"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44"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45"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46"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47"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48"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49"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50"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51"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52" name="Text Box 5"/>
        <xdr:cNvSpPr txBox="1">
          <a:spLocks noChangeArrowheads="1"/>
        </xdr:cNvSpPr>
      </xdr:nvSpPr>
      <xdr:spPr bwMode="auto">
        <a:xfrm>
          <a:off x="4981575" y="8534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53" name="Text Box 5"/>
        <xdr:cNvSpPr txBox="1">
          <a:spLocks noChangeArrowheads="1"/>
        </xdr:cNvSpPr>
      </xdr:nvSpPr>
      <xdr:spPr bwMode="auto">
        <a:xfrm>
          <a:off x="4981575" y="8534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54"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55"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56"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57"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58"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59"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60"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61"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62"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63"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64"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65"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66"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67"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68" name="Text Box 5"/>
        <xdr:cNvSpPr txBox="1">
          <a:spLocks noChangeArrowheads="1"/>
        </xdr:cNvSpPr>
      </xdr:nvSpPr>
      <xdr:spPr bwMode="auto">
        <a:xfrm>
          <a:off x="4981575" y="8534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69" name="Text Box 5"/>
        <xdr:cNvSpPr txBox="1">
          <a:spLocks noChangeArrowheads="1"/>
        </xdr:cNvSpPr>
      </xdr:nvSpPr>
      <xdr:spPr bwMode="auto">
        <a:xfrm>
          <a:off x="4981575" y="8534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70"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71"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72"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73"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74"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75"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76"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77"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78"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79"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80"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81"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82"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83"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84"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85"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86"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87"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88"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89"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90"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91"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92"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93"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94"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95"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96"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97"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98"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799"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00"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01"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02"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03"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04"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05"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06"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07"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0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0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1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1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1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1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14"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15"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16"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17"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18"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19"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20"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21"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22"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23"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2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2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2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2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2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2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30"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31"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32"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33"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34"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35"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36"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37"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38"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39"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40"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41"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42"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43"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44"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45"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46"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47"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48"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49"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50"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51"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52"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53"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54"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55"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56"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57"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58"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59"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60"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61"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62"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63"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64"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65"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66"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67"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68"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69"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70"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71"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72"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73"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74"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75"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76"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77"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78"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79"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8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8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82"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83"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84"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85"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86"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87"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88"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89"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90"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91"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92"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93"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94"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95"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9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9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98"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899"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00"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01"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02"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03"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04"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05"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06"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07"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08"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09"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10"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11"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12"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13"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14"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15"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16"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17"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18"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19"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20"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21"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22"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23"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24"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25"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26"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27"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28"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29"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30"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31"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32"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33"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34"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35"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36"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37"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38"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39"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40"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41"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42"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43"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4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4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46"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47"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48"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49"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50"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51"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52"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53"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54"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55"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56"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57"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58"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59"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6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6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62"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63"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64"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65"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66"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67"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68"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69"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70"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71"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72"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73"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74"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75"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76"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77"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78"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79"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80"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81"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82"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83"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84"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85"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86"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87"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88"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89"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90"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91"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92"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93"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94"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95"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96"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97"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98"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999"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00"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01"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02"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03"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04"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05"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06"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07"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08" name="Text Box 5"/>
        <xdr:cNvSpPr txBox="1">
          <a:spLocks noChangeArrowheads="1"/>
        </xdr:cNvSpPr>
      </xdr:nvSpPr>
      <xdr:spPr bwMode="auto">
        <a:xfrm>
          <a:off x="4981575" y="8534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09" name="Text Box 5"/>
        <xdr:cNvSpPr txBox="1">
          <a:spLocks noChangeArrowheads="1"/>
        </xdr:cNvSpPr>
      </xdr:nvSpPr>
      <xdr:spPr bwMode="auto">
        <a:xfrm>
          <a:off x="4981575" y="8534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10"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11"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12"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13"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14"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15"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16"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17"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18"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19"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20"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21"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22"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23"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24" name="Text Box 5"/>
        <xdr:cNvSpPr txBox="1">
          <a:spLocks noChangeArrowheads="1"/>
        </xdr:cNvSpPr>
      </xdr:nvSpPr>
      <xdr:spPr bwMode="auto">
        <a:xfrm>
          <a:off x="4981575" y="8534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25" name="Text Box 5"/>
        <xdr:cNvSpPr txBox="1">
          <a:spLocks noChangeArrowheads="1"/>
        </xdr:cNvSpPr>
      </xdr:nvSpPr>
      <xdr:spPr bwMode="auto">
        <a:xfrm>
          <a:off x="4981575" y="8534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26"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27"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28"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29"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30"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31"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32"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33"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34"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35"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36"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37"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38"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39"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40"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41"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42"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43"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44"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45"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46"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47"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48"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49"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50"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51"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52"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53"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54"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55"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56"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57"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58"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59"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60"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61"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62"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63"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6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6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6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6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6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6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70"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71"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72"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73"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74"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75"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76"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77"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78"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79"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8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8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8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8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8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8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86"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87"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88"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89"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90"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91"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92"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93"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94"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95"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96"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97"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98"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099"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00"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01"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02"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03"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04"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05"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06"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07"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08"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09"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10"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11"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12"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13"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14"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15"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16"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17"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18"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19"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20"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21"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22"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23"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24"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25"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26"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27"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28"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29"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30"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31"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32"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33"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34"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35"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3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3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38"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39"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40"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41"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42"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43"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44"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45"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46"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47"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48"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49"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50"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51"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5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5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54"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55"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56"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57"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58"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59"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60"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61"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62"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63"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64"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65"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66"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67"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68"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69"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70"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71"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72"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73"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74"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75"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76"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77"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78"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79"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80"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81"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82"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83"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84"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85"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86"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87"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88"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89"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90"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91"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92"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93"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94"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95"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96"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97"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98"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199"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0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0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02"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03"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04"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05"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06"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07"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08"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09"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10"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11"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12"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13"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14"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15"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1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1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18"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19"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20"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21"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22"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23"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24"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25"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26"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27"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28"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29"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30"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31"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32"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33"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34"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35"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36"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37"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38"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39"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40"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41"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42"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43"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44"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45"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46"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47"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48"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49"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50"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51"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52"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53"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54"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55"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56"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57"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58"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59"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60"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61"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62"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63"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64" name="Text Box 5"/>
        <xdr:cNvSpPr txBox="1">
          <a:spLocks noChangeArrowheads="1"/>
        </xdr:cNvSpPr>
      </xdr:nvSpPr>
      <xdr:spPr bwMode="auto">
        <a:xfrm>
          <a:off x="4981575" y="8534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65" name="Text Box 5"/>
        <xdr:cNvSpPr txBox="1">
          <a:spLocks noChangeArrowheads="1"/>
        </xdr:cNvSpPr>
      </xdr:nvSpPr>
      <xdr:spPr bwMode="auto">
        <a:xfrm>
          <a:off x="4981575" y="8534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66"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67"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68"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69"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70"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71" name="Text Box 5"/>
        <xdr:cNvSpPr txBox="1">
          <a:spLocks noChangeArrowheads="1"/>
        </xdr:cNvSpPr>
      </xdr:nvSpPr>
      <xdr:spPr bwMode="auto">
        <a:xfrm>
          <a:off x="4981575" y="85344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72"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73"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74"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75"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76"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77"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78"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79"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80" name="Text Box 5"/>
        <xdr:cNvSpPr txBox="1">
          <a:spLocks noChangeArrowheads="1"/>
        </xdr:cNvSpPr>
      </xdr:nvSpPr>
      <xdr:spPr bwMode="auto">
        <a:xfrm>
          <a:off x="4981575" y="8534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81" name="Text Box 5"/>
        <xdr:cNvSpPr txBox="1">
          <a:spLocks noChangeArrowheads="1"/>
        </xdr:cNvSpPr>
      </xdr:nvSpPr>
      <xdr:spPr bwMode="auto">
        <a:xfrm>
          <a:off x="4981575" y="8534400"/>
          <a:ext cx="7620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82"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83"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84"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85"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86"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87"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88"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89"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90"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91"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92"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93"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94"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95"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96"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97"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98"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299"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00"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01"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02"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03"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04"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05"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06"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07"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08"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09"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10"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11"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12"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13"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14"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15"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16"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17"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18"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19"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2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2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2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2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2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2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26"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27"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28"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29"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30"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31"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32"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33"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34"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35"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3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3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3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3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4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4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42"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43"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44"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45"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46"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47"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48"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49"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50"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51"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52"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53"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54"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55"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56"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57"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58"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59"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60"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61"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62"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63"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64"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65"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66"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67"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68"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69"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70"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71"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72"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73"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74"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75"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76"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77"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78"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79"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80"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81"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82"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83"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84"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85"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86"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87"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88"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89"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90"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91"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9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9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94"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95"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96"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97"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98"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399"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00"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01"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02"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03"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04"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05"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06"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07"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0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0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10"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11"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12"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13"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14"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15"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16"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17"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18"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19"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20"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21"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22"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23"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24"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25"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26"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27"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28"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29"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30"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31"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32"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33"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34"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35"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36"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37"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38"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39" name="Text Box 5"/>
        <xdr:cNvSpPr txBox="1">
          <a:spLocks noChangeArrowheads="1"/>
        </xdr:cNvSpPr>
      </xdr:nvSpPr>
      <xdr:spPr bwMode="auto">
        <a:xfrm>
          <a:off x="4981575" y="8534400"/>
          <a:ext cx="762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40"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41"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42"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43"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44"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45"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46"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47"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48"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49"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50"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51"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52"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53"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54"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55"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5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5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58"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59"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60"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61"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62"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63" name="Text Box 5"/>
        <xdr:cNvSpPr txBox="1">
          <a:spLocks noChangeArrowheads="1"/>
        </xdr:cNvSpPr>
      </xdr:nvSpPr>
      <xdr:spPr bwMode="auto">
        <a:xfrm>
          <a:off x="4981575" y="853440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64"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65"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66"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67"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68"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69"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70"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71"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7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7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74"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75"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76"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77"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78"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79"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8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8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8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8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8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8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8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8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8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8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90"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91"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92"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93"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94"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95"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9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9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9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49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0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0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0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0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0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0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06"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07"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08"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09"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10"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11"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1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1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1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1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1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1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1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1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20"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21"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22"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23"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24"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25"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26"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27"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2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2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3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3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3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3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3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3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36"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37"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3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3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4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4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4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4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4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4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4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4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4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4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50"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51"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5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5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5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5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5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5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5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5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6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6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6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6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6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6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66"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67"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6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6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7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7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7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7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7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7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76"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77"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78"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79"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80"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81"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82"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83"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8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8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8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8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8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8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9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9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92"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93"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94"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95"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96"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97"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98"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599"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0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0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0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0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0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0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0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0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0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0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1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1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1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1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14"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15"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1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1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1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1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2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2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2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2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2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2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2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2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2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2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30"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31"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3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3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3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3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3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3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3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3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4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4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4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4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4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4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4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4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48"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49"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5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5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5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5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5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5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5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5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5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5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6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6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6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6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64"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65"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6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6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6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6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7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7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7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7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7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7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7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7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78"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79"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8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8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8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8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8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8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8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8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8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8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9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9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9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9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94"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95"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9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9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9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69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70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70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70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70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70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70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70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70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70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70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71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71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712"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713"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71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71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71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71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71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71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72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72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72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72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72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72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72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72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728"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1729"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1730"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1731"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1732"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1733"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1734"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1735"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73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73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73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73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74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74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174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174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174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174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1746"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1747"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1748"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1749"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1750"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1751"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75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75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75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75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75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75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1758"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1759"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176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176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1762"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1763"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1764"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1765"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1766"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1767"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76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76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77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77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77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77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177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177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247650</xdr:rowOff>
    </xdr:to>
    <xdr:sp macro="" textlink="">
      <xdr:nvSpPr>
        <xdr:cNvPr id="1776"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247650</xdr:rowOff>
    </xdr:to>
    <xdr:sp macro="" textlink="">
      <xdr:nvSpPr>
        <xdr:cNvPr id="1777"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1778"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1779"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1780"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1781"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1782"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1783"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78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78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78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78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78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78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179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179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247650</xdr:rowOff>
    </xdr:to>
    <xdr:sp macro="" textlink="">
      <xdr:nvSpPr>
        <xdr:cNvPr id="1792"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247650</xdr:rowOff>
    </xdr:to>
    <xdr:sp macro="" textlink="">
      <xdr:nvSpPr>
        <xdr:cNvPr id="1793"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79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79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79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79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79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79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80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80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80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80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80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80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1806"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1807"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1808"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1809"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81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81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81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81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81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81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81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81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81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81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82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82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1822"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1823"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182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182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82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82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82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82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83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83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1832"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1833"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1834"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1835"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1836"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1837"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1838"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1839"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184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184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84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84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84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84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84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84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1848"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1849"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1850"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1851"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1852"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1853"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1854"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1855"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185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185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85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85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86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86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86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86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86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86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86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86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86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86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1870"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1871"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187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187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87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87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87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87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87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87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88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88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88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88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88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88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1886"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1887"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1888"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1889"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89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89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89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89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89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89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89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89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89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89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90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90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190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190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1904"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1905"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90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90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90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90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91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91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91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91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91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91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91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91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1918"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1919"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1920"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1921"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92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92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92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92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92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92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92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92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93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93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93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93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1934"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1935"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193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193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93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93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94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94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94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94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94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94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94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94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94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94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1950"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1951"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195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195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95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95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95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95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95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95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96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96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96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96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96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96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196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196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1968"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1969"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97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97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97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97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97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197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97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97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97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97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98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98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198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198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1984"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1985"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1986" name="Text Box 902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1987" name="Text Box 9026"/>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1988" name="Text Box 9027"/>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1989" name="Text Box 9028"/>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1990" name="Text Box 9029"/>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1991" name="Text Box 9030"/>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992" name="Text Box 903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993" name="Text Box 903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994" name="Text Box 903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995" name="Text Box 903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996" name="Text Box 903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1997" name="Text Box 903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1998" name="Text Box 9037"/>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1999" name="Text Box 9038"/>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000" name="Text Box 903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001" name="Text Box 904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2002" name="Text Box 9041"/>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2003" name="Text Box 9042"/>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2004" name="Text Box 9043"/>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2005" name="Text Box 9044"/>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2006" name="Text Box 904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2007" name="Text Box 9046"/>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008" name="Text Box 904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009" name="Text Box 904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010" name="Text Box 904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011" name="Text Box 905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012" name="Text Box 905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013" name="Text Box 905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014" name="Text Box 905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015" name="Text Box 905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016" name="Text Box 905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017" name="Text Box 9056"/>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2018" name="Text Box 9057"/>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2019" name="Text Box 9058"/>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2020" name="Text Box 9059"/>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2021" name="Text Box 9060"/>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2022" name="Text Box 9061"/>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2023" name="Text Box 9062"/>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024" name="Text Box 906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025" name="Text Box 906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026" name="Text Box 906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027" name="Text Box 906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028" name="Text Box 906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029" name="Text Box 906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030" name="Text Box 906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031" name="Text Box 907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247650</xdr:rowOff>
    </xdr:to>
    <xdr:sp macro="" textlink="">
      <xdr:nvSpPr>
        <xdr:cNvPr id="2032" name="Text Box 9071"/>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247650</xdr:rowOff>
    </xdr:to>
    <xdr:sp macro="" textlink="">
      <xdr:nvSpPr>
        <xdr:cNvPr id="2033" name="Text Box 9072"/>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2034" name="Text Box 9073"/>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2035" name="Text Box 9074"/>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2036" name="Text Box 907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2037" name="Text Box 9076"/>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2038" name="Text Box 9077"/>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2039" name="Text Box 9078"/>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040" name="Text Box 907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041" name="Text Box 908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042" name="Text Box 908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043" name="Text Box 908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044" name="Text Box 908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045" name="Text Box 908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046" name="Text Box 908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047" name="Text Box 9086"/>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247650</xdr:rowOff>
    </xdr:to>
    <xdr:sp macro="" textlink="">
      <xdr:nvSpPr>
        <xdr:cNvPr id="2048" name="Text Box 9087"/>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247650</xdr:rowOff>
    </xdr:to>
    <xdr:sp macro="" textlink="">
      <xdr:nvSpPr>
        <xdr:cNvPr id="2049" name="Text Box 9088"/>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050" name="Text Box 908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051" name="Text Box 909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052" name="Text Box 909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053" name="Text Box 909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054" name="Text Box 909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055" name="Text Box 909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056" name="Text Box 909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057" name="Text Box 909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058" name="Text Box 909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059" name="Text Box 909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060" name="Text Box 909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061" name="Text Box 910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062" name="Text Box 9101"/>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063" name="Text Box 9102"/>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064" name="Text Box 910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065" name="Text Box 910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066" name="Text Box 910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067" name="Text Box 910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068" name="Text Box 910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069" name="Text Box 910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070" name="Text Box 910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071" name="Text Box 911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072" name="Text Box 911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073" name="Text Box 911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074" name="Text Box 911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075" name="Text Box 911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076" name="Text Box 911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077" name="Text Box 911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078" name="Text Box 9117"/>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079" name="Text Box 9118"/>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080" name="Text Box 911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081" name="Text Box 912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082" name="Text Box 912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083" name="Text Box 912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084" name="Text Box 912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085" name="Text Box 912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086" name="Text Box 912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087" name="Text Box 912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088" name="Text Box 9127"/>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089" name="Text Box 9128"/>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090" name="Text Box 9129"/>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091" name="Text Box 9130"/>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092" name="Text Box 9131"/>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093" name="Text Box 9132"/>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094" name="Text Box 9133"/>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095" name="Text Box 9134"/>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096" name="Text Box 913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097" name="Text Box 9136"/>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098" name="Text Box 913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099" name="Text Box 913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100" name="Text Box 913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101" name="Text Box 914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102" name="Text Box 914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103" name="Text Box 914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104" name="Text Box 9143"/>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105" name="Text Box 9144"/>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106" name="Text Box 914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107" name="Text Box 9146"/>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108" name="Text Box 9147"/>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109" name="Text Box 9148"/>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110" name="Text Box 9149"/>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111" name="Text Box 9150"/>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112" name="Text Box 9151"/>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113" name="Text Box 9152"/>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114" name="Text Box 915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115" name="Text Box 915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116" name="Text Box 915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117" name="Text Box 915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118" name="Text Box 915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119" name="Text Box 915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120" name="Text Box 915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121" name="Text Box 916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122" name="Text Box 916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123" name="Text Box 916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124" name="Text Box 916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125" name="Text Box 916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126" name="Text Box 916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127" name="Text Box 9166"/>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128" name="Text Box 9167"/>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129" name="Text Box 9168"/>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130" name="Text Box 916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131" name="Text Box 917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132" name="Text Box 917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133" name="Text Box 917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134" name="Text Box 917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135" name="Text Box 917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136" name="Text Box 917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137" name="Text Box 917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138" name="Text Box 917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139" name="Text Box 917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140" name="Text Box 917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141" name="Text Box 918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142" name="Text Box 9181"/>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143" name="Text Box 9182"/>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144" name="Text Box 918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145" name="Text Box 918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146" name="Text Box 918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147" name="Text Box 918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148" name="Text Box 918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149" name="Text Box 918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150" name="Text Box 918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151" name="Text Box 919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152" name="Text Box 919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153" name="Text Box 919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154" name="Text Box 919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155" name="Text Box 919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156" name="Text Box 919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157" name="Text Box 919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158" name="Text Box 9197"/>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159" name="Text Box 9198"/>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160" name="Text Box 9199"/>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161" name="Text Box 9200"/>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162" name="Text Box 920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163" name="Text Box 920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164" name="Text Box 920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165" name="Text Box 920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166" name="Text Box 920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167" name="Text Box 920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168" name="Text Box 920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169" name="Text Box 920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170" name="Text Box 920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171" name="Text Box 921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172" name="Text Box 921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173" name="Text Box 921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174" name="Text Box 921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175" name="Text Box 921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176" name="Text Box 921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177" name="Text Box 9216"/>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178" name="Text Box 921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179" name="Text Box 921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180" name="Text Box 921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181" name="Text Box 922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182" name="Text Box 922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183" name="Text Box 922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184" name="Text Box 922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185" name="Text Box 922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186" name="Text Box 922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187" name="Text Box 922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188" name="Text Box 922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189" name="Text Box 922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190" name="Text Box 9229"/>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191" name="Text Box 9230"/>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192" name="Text Box 9231"/>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193" name="Text Box 9232"/>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194" name="Text Box 923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195" name="Text Box 923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196" name="Text Box 923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197" name="Text Box 923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198" name="Text Box 923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199" name="Text Box 923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200" name="Text Box 923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201" name="Text Box 924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202" name="Text Box 924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203" name="Text Box 924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204" name="Text Box 924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205" name="Text Box 924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206" name="Text Box 924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207" name="Text Box 9246"/>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208" name="Text Box 9247"/>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209" name="Text Box 9248"/>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210" name="Text Box 924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211" name="Text Box 925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212" name="Text Box 925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213" name="Text Box 925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214" name="Text Box 925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215" name="Text Box 925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216" name="Text Box 925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217" name="Text Box 925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218" name="Text Box 925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219" name="Text Box 925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220" name="Text Box 925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221" name="Text Box 926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222" name="Text Box 9261"/>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223" name="Text Box 9262"/>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224" name="Text Box 9263"/>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225" name="Text Box 9264"/>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226" name="Text Box 926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227" name="Text Box 926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228" name="Text Box 926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229" name="Text Box 926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230" name="Text Box 926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231" name="Text Box 927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232" name="Text Box 927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233" name="Text Box 927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234" name="Text Box 927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235" name="Text Box 927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236" name="Text Box 927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237" name="Text Box 927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238" name="Text Box 9277"/>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239" name="Text Box 9278"/>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240" name="Text Box 9279"/>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241" name="Text Box 9280"/>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242" name="Text Box 928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243" name="Text Box 928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244" name="Text Box 928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245" name="Text Box 928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246" name="Text Box 928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247" name="Text Box 928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248" name="Text Box 928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249" name="Text Box 928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250" name="Text Box 928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251" name="Text Box 929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252" name="Text Box 929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253" name="Text Box 929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254" name="Text Box 9293"/>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255" name="Text Box 9294"/>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256" name="Text Box 929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257" name="Text Box 9296"/>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258" name="Text Box 929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259" name="Text Box 929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260" name="Text Box 929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261" name="Text Box 930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262" name="Text Box 930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263" name="Text Box 930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264" name="Text Box 930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265" name="Text Box 930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266" name="Text Box 930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267" name="Text Box 930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268" name="Text Box 930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269" name="Text Box 930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270" name="Text Box 9309"/>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271" name="Text Box 9310"/>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272" name="Text Box 9311"/>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273" name="Text Box 9312"/>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274" name="Text Box 931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275" name="Text Box 931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276" name="Text Box 931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277" name="Text Box 931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278" name="Text Box 931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279" name="Text Box 931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280" name="Text Box 9319"/>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281" name="Text Box 9320"/>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282" name="Text Box 9321"/>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283" name="Text Box 9322"/>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284" name="Text Box 9323"/>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285" name="Text Box 9324"/>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286" name="Text Box 932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287" name="Text Box 9326"/>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288" name="Text Box 9327"/>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289" name="Text Box 9328"/>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290" name="Text Box 932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291" name="Text Box 933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292" name="Text Box 933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293" name="Text Box 933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294" name="Text Box 933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295" name="Text Box 933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296" name="Text Box 933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297" name="Text Box 9336"/>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298" name="Text Box 9337"/>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299" name="Text Box 9338"/>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300" name="Text Box 9339"/>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301" name="Text Box 9340"/>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302" name="Text Box 9341"/>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303" name="Text Box 9342"/>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304" name="Text Box 934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305" name="Text Box 934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306" name="Text Box 934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307" name="Text Box 934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308" name="Text Box 934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309" name="Text Box 934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310" name="Text Box 934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311" name="Text Box 935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312" name="Text Box 935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313" name="Text Box 935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314" name="Text Box 935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315" name="Text Box 935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316" name="Text Box 935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317" name="Text Box 935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318" name="Text Box 9357"/>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319" name="Text Box 9358"/>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320" name="Text Box 935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321" name="Text Box 936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322" name="Text Box 936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323" name="Text Box 936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324" name="Text Box 936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325" name="Text Box 936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326" name="Text Box 936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327" name="Text Box 936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328" name="Text Box 936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329" name="Text Box 936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330" name="Text Box 936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331" name="Text Box 937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332" name="Text Box 937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333" name="Text Box 937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334" name="Text Box 9373"/>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335" name="Text Box 9374"/>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336" name="Text Box 937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337" name="Text Box 9376"/>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338" name="Text Box 937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339" name="Text Box 937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340" name="Text Box 937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341" name="Text Box 938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342" name="Text Box 938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343" name="Text Box 938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344" name="Text Box 938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345" name="Text Box 938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346" name="Text Box 938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347" name="Text Box 938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348" name="Text Box 938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349" name="Text Box 938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350" name="Text Box 938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351" name="Text Box 939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352" name="Text Box 9391"/>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353" name="Text Box 9392"/>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354" name="Text Box 939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355" name="Text Box 939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356" name="Text Box 939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357" name="Text Box 939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358" name="Text Box 939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359" name="Text Box 939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360" name="Text Box 939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361" name="Text Box 940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362" name="Text Box 940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363" name="Text Box 940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364" name="Text Box 940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365" name="Text Box 940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366" name="Text Box 940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367" name="Text Box 9406"/>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368" name="Text Box 9407"/>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369" name="Text Box 9408"/>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370" name="Text Box 940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371" name="Text Box 941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372" name="Text Box 941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373" name="Text Box 941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374" name="Text Box 941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375" name="Text Box 941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376" name="Text Box 941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377" name="Text Box 941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378" name="Text Box 941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379" name="Text Box 941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380" name="Text Box 941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381" name="Text Box 942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382" name="Text Box 9421"/>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383" name="Text Box 9422"/>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384" name="Text Box 942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385" name="Text Box 942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386" name="Text Box 942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387" name="Text Box 942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388" name="Text Box 942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389" name="Text Box 942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390" name="Text Box 942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391" name="Text Box 943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392" name="Text Box 943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393" name="Text Box 943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394" name="Text Box 943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395" name="Text Box 943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396" name="Text Box 943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397" name="Text Box 943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398" name="Text Box 9437"/>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399" name="Text Box 9438"/>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400" name="Text Box 943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401" name="Text Box 944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402" name="Text Box 944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403" name="Text Box 944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404" name="Text Box 944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405" name="Text Box 944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406" name="Text Box 944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407" name="Text Box 944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408" name="Text Box 944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409" name="Text Box 944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410" name="Text Box 944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411" name="Text Box 945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412" name="Text Box 945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413" name="Text Box 945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414" name="Text Box 945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415" name="Text Box 945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416" name="Text Box 945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417" name="Text Box 9456"/>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418" name="Text Box 945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419" name="Text Box 945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420" name="Text Box 945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421" name="Text Box 946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422" name="Text Box 946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423" name="Text Box 946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424" name="Text Box 946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425" name="Text Box 946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426" name="Text Box 946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427" name="Text Box 946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428" name="Text Box 946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429" name="Text Box 946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430" name="Text Box 946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431" name="Text Box 947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432" name="Text Box 9471"/>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433" name="Text Box 9472"/>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2434"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2435"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2436"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2437"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2438"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2439"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44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44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44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44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44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44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44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44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448"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449"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2450"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2451"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2452"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2453"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2454"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2455"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45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45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45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45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46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46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46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46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46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46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2466"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2467"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2468"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2469"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2470"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2471"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47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47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47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47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47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47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478"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479"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247650</xdr:rowOff>
    </xdr:to>
    <xdr:sp macro="" textlink="">
      <xdr:nvSpPr>
        <xdr:cNvPr id="2480"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247650</xdr:rowOff>
    </xdr:to>
    <xdr:sp macro="" textlink="">
      <xdr:nvSpPr>
        <xdr:cNvPr id="2481"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2482"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2483"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2484"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2485"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2486"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180975</xdr:rowOff>
    </xdr:to>
    <xdr:sp macro="" textlink="">
      <xdr:nvSpPr>
        <xdr:cNvPr id="2487"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48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48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49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49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49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49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49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49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247650</xdr:rowOff>
    </xdr:to>
    <xdr:sp macro="" textlink="">
      <xdr:nvSpPr>
        <xdr:cNvPr id="2496"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247650</xdr:rowOff>
    </xdr:to>
    <xdr:sp macro="" textlink="">
      <xdr:nvSpPr>
        <xdr:cNvPr id="2497"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49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49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50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50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50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50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50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50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50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50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50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50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510"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511"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51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51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51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51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51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51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51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51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52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52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52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52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52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52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526"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527"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528"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529"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53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53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53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53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53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53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536"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537"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538"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539"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540"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541"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542"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543"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54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54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54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54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54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54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55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55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552"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553"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554"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555"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556"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557"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558"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559"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56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56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56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56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56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56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56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56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56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56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57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57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57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57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574"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575"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57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57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57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57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58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58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58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58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58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58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58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58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58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58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590"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591"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59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59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59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59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59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59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59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59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60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60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60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60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60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60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60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60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608"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609"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61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61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61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61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61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61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61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61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61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61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62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62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62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62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624"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625"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62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62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62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62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63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63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63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63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63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63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63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63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638"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639"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64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64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64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64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64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64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64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64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64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64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65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65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65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65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654"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285750</xdr:rowOff>
    </xdr:to>
    <xdr:sp macro="" textlink="">
      <xdr:nvSpPr>
        <xdr:cNvPr id="2655"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65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65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65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65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66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66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66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66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66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66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66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66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66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66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67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67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672"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673"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67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67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67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67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67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200025</xdr:rowOff>
    </xdr:to>
    <xdr:sp macro="" textlink="">
      <xdr:nvSpPr>
        <xdr:cNvPr id="267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68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68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68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68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68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238125</xdr:rowOff>
    </xdr:to>
    <xdr:sp macro="" textlink="">
      <xdr:nvSpPr>
        <xdr:cNvPr id="268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68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276225</xdr:rowOff>
    </xdr:to>
    <xdr:sp macro="" textlink="">
      <xdr:nvSpPr>
        <xdr:cNvPr id="268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688"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266700</xdr:rowOff>
    </xdr:to>
    <xdr:sp macro="" textlink="">
      <xdr:nvSpPr>
        <xdr:cNvPr id="2689"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690"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691"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692"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693"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694"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695"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69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69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69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69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0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0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0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0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0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0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06"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07"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08"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09"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10"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11"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1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1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1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1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1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1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1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1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2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2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22"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23"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24"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25"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26"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27"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2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2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3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3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3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3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3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3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36"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37"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38"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39"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40"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41"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42"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43"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4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4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4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4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4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4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5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5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52"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53"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5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5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5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5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5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5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6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6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6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6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6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6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66"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67"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6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6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7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7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7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7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7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7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7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7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7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7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8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8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82"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83"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8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8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8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8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8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8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9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9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92"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93"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94"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95"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96"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97"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98"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799"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0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0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0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0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0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0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0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0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08"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09"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10"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11"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12"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13"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14"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15"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1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1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1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1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2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2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2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2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2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2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2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2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2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2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30"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31"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3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3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3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3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3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3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3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3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4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4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4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4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4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4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46"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47"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4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4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5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5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5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5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5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5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5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5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5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5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6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6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6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6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64"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65"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6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6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6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6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7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7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7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7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7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7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7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7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7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7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80"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81"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8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8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8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8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8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8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8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8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9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9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9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9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94"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95"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9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9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9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89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0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0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0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0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0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0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0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0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0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0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10"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11"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1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1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1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1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1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1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1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1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2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2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2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2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2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2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2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2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28"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29"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3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3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3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3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3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3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3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3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3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3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4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4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4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4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44"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56</xdr:row>
      <xdr:rowOff>0</xdr:rowOff>
    </xdr:from>
    <xdr:to>
      <xdr:col>3</xdr:col>
      <xdr:colOff>76200</xdr:colOff>
      <xdr:row>56</xdr:row>
      <xdr:rowOff>190500</xdr:rowOff>
    </xdr:to>
    <xdr:sp macro="" textlink="">
      <xdr:nvSpPr>
        <xdr:cNvPr id="2945"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0</xdr:colOff>
      <xdr:row>56</xdr:row>
      <xdr:rowOff>0</xdr:rowOff>
    </xdr:from>
    <xdr:ext cx="76200" cy="209550"/>
    <xdr:sp macro="" textlink="">
      <xdr:nvSpPr>
        <xdr:cNvPr id="2946"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2947"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2948"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2949"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2950"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2951"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295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295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295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295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295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295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295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295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296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296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2962"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2963"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2964"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2965"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2966"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2967"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296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296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297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297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297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297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297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297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297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297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2978"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2979"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2980"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2981"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2982"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2983"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298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298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298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298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298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298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299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299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2992"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2993"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2994"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2995"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2996"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2997"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2998"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2999"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00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00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00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00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00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00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300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300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3008"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3009"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01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01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01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01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01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01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01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01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01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01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02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02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3022"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3023"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302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302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02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02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02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02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03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03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03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03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03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03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03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03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3038"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3039"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304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304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04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04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04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04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04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04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3048"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3049"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3050"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3051"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3052"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3053"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3054"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3055"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305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305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05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05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06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06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06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06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3064"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3065"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3066"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3067"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3068"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3069"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3070"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3071"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307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307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07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07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07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07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07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07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08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08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08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08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08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08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3086"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3087"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308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308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09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09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09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09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09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09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09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09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09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09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10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10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3102"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3103"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310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310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10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10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10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10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11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11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11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11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11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11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11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11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311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311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3120"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3121"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12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12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12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12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12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12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12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12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13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13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13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13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313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313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3136"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3137"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13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13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14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14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14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14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14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14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14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14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14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14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3150"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3151"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315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315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15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15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15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15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15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15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16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16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16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16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16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16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3166"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3167"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316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316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17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17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17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17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17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17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17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17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17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17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18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18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318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318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3184"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3185"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18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18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18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18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19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319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19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19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19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19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19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319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319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319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3200"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3201"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202"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203"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204"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205"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206"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207"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20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20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21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21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21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21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21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21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21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21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218"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219"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220"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221"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222"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223"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22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22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22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22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22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22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23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23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23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23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234"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235"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236"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237"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238"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239"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24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24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24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24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24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24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24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24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3248"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3249"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250"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251"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252"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253"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254"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255"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25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25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25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25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26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26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26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26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3264"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3265"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26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26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26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26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27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27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27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27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27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27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27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27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278"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279"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28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28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28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28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28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28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28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28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28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28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29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29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29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29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294"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295"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29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29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29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29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30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30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30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30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304"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305"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306"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307"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308"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309"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310"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311"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31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31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31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31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31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31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31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31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320"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321"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322"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323"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324"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325"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326"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327"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328"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329"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33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33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33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33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33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33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33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33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33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33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34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34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342"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343"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34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34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34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34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34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34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35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35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35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35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35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35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35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35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358"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359"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36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36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36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36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36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36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36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36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36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36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37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37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37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37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37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37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376"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377"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37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37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38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38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38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38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38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38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38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38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38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38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39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39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392"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393"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39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39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39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39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39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39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40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40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40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40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40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40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406"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407"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408"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409"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41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41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41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41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41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41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41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41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41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41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42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42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422"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423"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42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42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42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42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42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42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43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43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43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43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43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43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43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43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438"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439"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440"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441"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44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44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44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44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44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44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44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44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45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45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45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45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45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45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456"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457"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458" name="Text Box 902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459" name="Text Box 9026"/>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460" name="Text Box 9027"/>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461" name="Text Box 9028"/>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462" name="Text Box 9029"/>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463" name="Text Box 9030"/>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464" name="Text Box 903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465" name="Text Box 903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466" name="Text Box 903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467" name="Text Box 903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468" name="Text Box 903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469" name="Text Box 903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470" name="Text Box 9037"/>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471" name="Text Box 9038"/>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472" name="Text Box 903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473" name="Text Box 904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474" name="Text Box 9041"/>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475" name="Text Box 9042"/>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476" name="Text Box 9043"/>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477" name="Text Box 9044"/>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478" name="Text Box 904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479" name="Text Box 9046"/>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480" name="Text Box 904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481" name="Text Box 904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482" name="Text Box 904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483" name="Text Box 905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484" name="Text Box 905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485" name="Text Box 905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486" name="Text Box 905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487" name="Text Box 905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488" name="Text Box 905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489" name="Text Box 9056"/>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490" name="Text Box 9057"/>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491" name="Text Box 9058"/>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492" name="Text Box 9059"/>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493" name="Text Box 9060"/>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494" name="Text Box 9061"/>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495" name="Text Box 9062"/>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496" name="Text Box 906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497" name="Text Box 906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498" name="Text Box 906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499" name="Text Box 906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500" name="Text Box 906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501" name="Text Box 906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502" name="Text Box 906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503" name="Text Box 907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3504" name="Text Box 9071"/>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3505" name="Text Box 9072"/>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506" name="Text Box 9073"/>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507" name="Text Box 9074"/>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508" name="Text Box 907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509" name="Text Box 9076"/>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510" name="Text Box 9077"/>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511" name="Text Box 9078"/>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512" name="Text Box 907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513" name="Text Box 908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514" name="Text Box 908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515" name="Text Box 908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516" name="Text Box 908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517" name="Text Box 908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518" name="Text Box 908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519" name="Text Box 9086"/>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3520" name="Text Box 9087"/>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3521" name="Text Box 9088"/>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522" name="Text Box 908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523" name="Text Box 909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524" name="Text Box 909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525" name="Text Box 909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526" name="Text Box 909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527" name="Text Box 909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528" name="Text Box 909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529" name="Text Box 909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530" name="Text Box 909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531" name="Text Box 909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532" name="Text Box 909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533" name="Text Box 910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534" name="Text Box 9101"/>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535" name="Text Box 9102"/>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536" name="Text Box 910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537" name="Text Box 910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538" name="Text Box 910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539" name="Text Box 910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540" name="Text Box 910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541" name="Text Box 910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542" name="Text Box 910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543" name="Text Box 911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544" name="Text Box 911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545" name="Text Box 911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546" name="Text Box 911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547" name="Text Box 911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548" name="Text Box 911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549" name="Text Box 911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550" name="Text Box 9117"/>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551" name="Text Box 9118"/>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552" name="Text Box 911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553" name="Text Box 912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554" name="Text Box 912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555" name="Text Box 912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556" name="Text Box 912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557" name="Text Box 912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558" name="Text Box 912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559" name="Text Box 912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560" name="Text Box 9127"/>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561" name="Text Box 9128"/>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562" name="Text Box 9129"/>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563" name="Text Box 9130"/>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564" name="Text Box 9131"/>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565" name="Text Box 9132"/>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566" name="Text Box 9133"/>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567" name="Text Box 9134"/>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568" name="Text Box 913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569" name="Text Box 9136"/>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570" name="Text Box 913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571" name="Text Box 913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572" name="Text Box 913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573" name="Text Box 914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574" name="Text Box 914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575" name="Text Box 914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576" name="Text Box 9143"/>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577" name="Text Box 9144"/>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578" name="Text Box 914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579" name="Text Box 9146"/>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580" name="Text Box 9147"/>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581" name="Text Box 9148"/>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582" name="Text Box 9149"/>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583" name="Text Box 9150"/>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584" name="Text Box 9151"/>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585" name="Text Box 9152"/>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586" name="Text Box 915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587" name="Text Box 915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588" name="Text Box 915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589" name="Text Box 915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590" name="Text Box 915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591" name="Text Box 915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592" name="Text Box 915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593" name="Text Box 916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594" name="Text Box 916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595" name="Text Box 916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596" name="Text Box 916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597" name="Text Box 916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598" name="Text Box 916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599" name="Text Box 9166"/>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600" name="Text Box 9167"/>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601" name="Text Box 9168"/>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602" name="Text Box 916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603" name="Text Box 917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604" name="Text Box 917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605" name="Text Box 917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606" name="Text Box 917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607" name="Text Box 917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608" name="Text Box 917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609" name="Text Box 917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610" name="Text Box 917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611" name="Text Box 917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612" name="Text Box 917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613" name="Text Box 918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614" name="Text Box 9181"/>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615" name="Text Box 9182"/>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616" name="Text Box 918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617" name="Text Box 918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618" name="Text Box 918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619" name="Text Box 918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620" name="Text Box 918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621" name="Text Box 918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622" name="Text Box 918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623" name="Text Box 919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624" name="Text Box 919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625" name="Text Box 919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626" name="Text Box 919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627" name="Text Box 919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628" name="Text Box 919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629" name="Text Box 919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630" name="Text Box 9197"/>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631" name="Text Box 9198"/>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632" name="Text Box 9199"/>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633" name="Text Box 9200"/>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634" name="Text Box 920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635" name="Text Box 920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636" name="Text Box 920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637" name="Text Box 920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638" name="Text Box 920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639" name="Text Box 920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640" name="Text Box 920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641" name="Text Box 920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642" name="Text Box 920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643" name="Text Box 921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644" name="Text Box 921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645" name="Text Box 921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646" name="Text Box 921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647" name="Text Box 921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648" name="Text Box 921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649" name="Text Box 9216"/>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650" name="Text Box 921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651" name="Text Box 921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652" name="Text Box 921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653" name="Text Box 922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654" name="Text Box 922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655" name="Text Box 922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656" name="Text Box 922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657" name="Text Box 922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658" name="Text Box 922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659" name="Text Box 922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660" name="Text Box 922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661" name="Text Box 922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662" name="Text Box 9229"/>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663" name="Text Box 9230"/>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664" name="Text Box 9231"/>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665" name="Text Box 9232"/>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666" name="Text Box 923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667" name="Text Box 923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668" name="Text Box 923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669" name="Text Box 923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670" name="Text Box 923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671" name="Text Box 923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672" name="Text Box 923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673" name="Text Box 924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674" name="Text Box 924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675" name="Text Box 924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676" name="Text Box 924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677" name="Text Box 924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678" name="Text Box 924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679" name="Text Box 9246"/>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680" name="Text Box 9247"/>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681" name="Text Box 9248"/>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682" name="Text Box 924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683" name="Text Box 925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684" name="Text Box 925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685" name="Text Box 925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686" name="Text Box 925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687" name="Text Box 925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688" name="Text Box 925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689" name="Text Box 925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690" name="Text Box 925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691" name="Text Box 925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692" name="Text Box 925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693" name="Text Box 926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694" name="Text Box 9261"/>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695" name="Text Box 9262"/>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696" name="Text Box 9263"/>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697" name="Text Box 9264"/>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698" name="Text Box 926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699" name="Text Box 926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700" name="Text Box 926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701" name="Text Box 926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702" name="Text Box 926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703" name="Text Box 927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704" name="Text Box 927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705" name="Text Box 927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706" name="Text Box 927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707" name="Text Box 927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708" name="Text Box 927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709" name="Text Box 927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710" name="Text Box 9277"/>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711" name="Text Box 9278"/>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712" name="Text Box 9279"/>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713" name="Text Box 9280"/>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714" name="Text Box 928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715" name="Text Box 928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716" name="Text Box 928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717" name="Text Box 928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718" name="Text Box 928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719" name="Text Box 928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720" name="Text Box 928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721" name="Text Box 928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722" name="Text Box 928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723" name="Text Box 929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724" name="Text Box 929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725" name="Text Box 929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726" name="Text Box 9293"/>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727" name="Text Box 9294"/>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728" name="Text Box 929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729" name="Text Box 9296"/>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730" name="Text Box 929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731" name="Text Box 929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732" name="Text Box 929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733" name="Text Box 930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734" name="Text Box 930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735" name="Text Box 930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736" name="Text Box 930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737" name="Text Box 930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738" name="Text Box 930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739" name="Text Box 930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740" name="Text Box 930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741" name="Text Box 930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742" name="Text Box 9309"/>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743" name="Text Box 9310"/>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744" name="Text Box 9311"/>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745" name="Text Box 9312"/>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746" name="Text Box 931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747" name="Text Box 931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748" name="Text Box 931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749" name="Text Box 931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750" name="Text Box 931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751" name="Text Box 931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752" name="Text Box 9319"/>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753" name="Text Box 9320"/>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754" name="Text Box 9321"/>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755" name="Text Box 9322"/>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756" name="Text Box 9323"/>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757" name="Text Box 9324"/>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758" name="Text Box 932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759" name="Text Box 9326"/>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760" name="Text Box 9327"/>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761" name="Text Box 9328"/>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762" name="Text Box 932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763" name="Text Box 933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764" name="Text Box 933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765" name="Text Box 933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766" name="Text Box 933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767" name="Text Box 933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768" name="Text Box 933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769" name="Text Box 9336"/>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770" name="Text Box 9337"/>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771" name="Text Box 9338"/>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772" name="Text Box 9339"/>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773" name="Text Box 9340"/>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774" name="Text Box 9341"/>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775" name="Text Box 9342"/>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776" name="Text Box 934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777" name="Text Box 934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778" name="Text Box 934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779" name="Text Box 934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780" name="Text Box 934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781" name="Text Box 934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782" name="Text Box 934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783" name="Text Box 935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784" name="Text Box 935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785" name="Text Box 935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786" name="Text Box 935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787" name="Text Box 935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788" name="Text Box 935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789" name="Text Box 935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790" name="Text Box 9357"/>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791" name="Text Box 9358"/>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792" name="Text Box 935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793" name="Text Box 936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794" name="Text Box 936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795" name="Text Box 936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796" name="Text Box 936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797" name="Text Box 936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798" name="Text Box 936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799" name="Text Box 936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800" name="Text Box 936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801" name="Text Box 936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802" name="Text Box 936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803" name="Text Box 937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804" name="Text Box 937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805" name="Text Box 937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806" name="Text Box 9373"/>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807" name="Text Box 9374"/>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808" name="Text Box 937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809" name="Text Box 9376"/>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810" name="Text Box 937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811" name="Text Box 937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812" name="Text Box 937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813" name="Text Box 938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814" name="Text Box 938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815" name="Text Box 938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816" name="Text Box 938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817" name="Text Box 938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818" name="Text Box 938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819" name="Text Box 938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820" name="Text Box 938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821" name="Text Box 938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822" name="Text Box 938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823" name="Text Box 939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824" name="Text Box 9391"/>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825" name="Text Box 9392"/>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826" name="Text Box 939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827" name="Text Box 939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828" name="Text Box 939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829" name="Text Box 939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830" name="Text Box 939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831" name="Text Box 939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832" name="Text Box 939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833" name="Text Box 940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834" name="Text Box 940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835" name="Text Box 940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836" name="Text Box 940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837" name="Text Box 940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838" name="Text Box 940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839" name="Text Box 9406"/>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840" name="Text Box 9407"/>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841" name="Text Box 9408"/>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842" name="Text Box 940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843" name="Text Box 941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844" name="Text Box 941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845" name="Text Box 941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846" name="Text Box 941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847" name="Text Box 941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848" name="Text Box 941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849" name="Text Box 941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850" name="Text Box 941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851" name="Text Box 941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852" name="Text Box 941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853" name="Text Box 942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854" name="Text Box 9421"/>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855" name="Text Box 9422"/>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856" name="Text Box 942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857" name="Text Box 942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858" name="Text Box 942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859" name="Text Box 942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860" name="Text Box 942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861" name="Text Box 942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862" name="Text Box 942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863" name="Text Box 943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864" name="Text Box 943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865" name="Text Box 943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866" name="Text Box 943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867" name="Text Box 943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868" name="Text Box 943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869" name="Text Box 943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870" name="Text Box 9437"/>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871" name="Text Box 9438"/>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872" name="Text Box 943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873" name="Text Box 944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874" name="Text Box 944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875" name="Text Box 944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876" name="Text Box 944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877" name="Text Box 944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878" name="Text Box 944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879" name="Text Box 944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880" name="Text Box 944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881" name="Text Box 944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882" name="Text Box 944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883" name="Text Box 945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884" name="Text Box 945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885" name="Text Box 945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886" name="Text Box 945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887" name="Text Box 945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888" name="Text Box 945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889" name="Text Box 9456"/>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890" name="Text Box 945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891" name="Text Box 945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892" name="Text Box 945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893" name="Text Box 946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894" name="Text Box 946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895" name="Text Box 946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896" name="Text Box 946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897" name="Text Box 946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898" name="Text Box 946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899" name="Text Box 946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900" name="Text Box 946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901" name="Text Box 946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902" name="Text Box 946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903" name="Text Box 947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904" name="Text Box 9471"/>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3905" name="Text Box 9472"/>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906"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907"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908"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909"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910"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911"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91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91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91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91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91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91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918"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919"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92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92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922"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923"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924"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925"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926"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927"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92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92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93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93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93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93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93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93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93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93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938"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939"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940"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941"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942"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943"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94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94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94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94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94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94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95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95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3952"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3953"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954"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955"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956"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957"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958"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3959"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96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96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96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96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96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96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96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96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3968"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3969"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97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97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97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97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97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97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97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97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97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97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98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98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982"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983"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98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398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98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98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98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98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99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399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99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99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99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99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99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399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998"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3999"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00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00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00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00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00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00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00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00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008"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009"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010"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011"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012"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013"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014"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015"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01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01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01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01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02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02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02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02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024"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025"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026"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027"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028"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029"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030"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031"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03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03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03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03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03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03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03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03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04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04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04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04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04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04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046"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047"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048"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049"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05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05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05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05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05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05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05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05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05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05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06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06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062"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063"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06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06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06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06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06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06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07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07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07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07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07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07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07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07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078"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079"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080"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081"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08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08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08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08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08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08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08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08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09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09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09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09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09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09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096"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097"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09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09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10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10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10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10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10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10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10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10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10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10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110"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111"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11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11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11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11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11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11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11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11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12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12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12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12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12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12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126"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127"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128"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129"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13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13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13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13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13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13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13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13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13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13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14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14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14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14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144"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145"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14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14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14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14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15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15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15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15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15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15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15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15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158"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159"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160"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161"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4162"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4163"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4164"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4165"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4166"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4167"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16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16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17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17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17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17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417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417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417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417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4178"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4179"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4180"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4181"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4182"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4183"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18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18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18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18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18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18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419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419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419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419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4194"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4195"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4196"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4197"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4198"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4199"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20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20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20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20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20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20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420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420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4208"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4209"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4210"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4211"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4212"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4213"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4214"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4215"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21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21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21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21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22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22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422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422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4224"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4225"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22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22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22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22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23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23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23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23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23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23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23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23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4238"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4239"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424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424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24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24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24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24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24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24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24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24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25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25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25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25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4254"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4255"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425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425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25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25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26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26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26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26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4264"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4265"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4266"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4267"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4268"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4269"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4270"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4271"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427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427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27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27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27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27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27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27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4280"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4281"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4282"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4283"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4284"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4285"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4286"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4287"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428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428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29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29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29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29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29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29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29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29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29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29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30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30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4302"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4303"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430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430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30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30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30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30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31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31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31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31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31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31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31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31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4318"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4319"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432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432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32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32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32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32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32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32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32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32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33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33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33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33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433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433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4336"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4337"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33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33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34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34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34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34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34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34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34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34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34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34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435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435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4352"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4353"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35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35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35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35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35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35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36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36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36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36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36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36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4366"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4367"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436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436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37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37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37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37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37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37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37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37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37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37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38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38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4382"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4383"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438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438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38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38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38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38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39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39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39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39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39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39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39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39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439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439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4400"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4401"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40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40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40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40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40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440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40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40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41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41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41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441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441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441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4416"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4417"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41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41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42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42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42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42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42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42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42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42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42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42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43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43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43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43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43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43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43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43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43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43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44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44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44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44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44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44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4446"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4447"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44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44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45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45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45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45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45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45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4456"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4457"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45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45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46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46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46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46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46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46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46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46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46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46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470"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471"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47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47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47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47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47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47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47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47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48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48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48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48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48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48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486"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487"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488"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489"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49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49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49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49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49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49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496"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497"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498"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499"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500"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501"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502"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503"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50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50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50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50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50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50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51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51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512"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513"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514"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515"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516"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517"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518"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519"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52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52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52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52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52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52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52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52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52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52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53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53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53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53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534"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535"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53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53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53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53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54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54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54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54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54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54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54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54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54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54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550"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551"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55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55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55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55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55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55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55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55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56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56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56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56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56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56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56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56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568"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569"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57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57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57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57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57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57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57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57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57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57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58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58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58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58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584"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585"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58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58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58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58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59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59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59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59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59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59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59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59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598"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599"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60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60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60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60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60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60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60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60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60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60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61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61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61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61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614"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615"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61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61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61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61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62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62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62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62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62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62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62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62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62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62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63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63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632"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633"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63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63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63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63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63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63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64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64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64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64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64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64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64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64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648"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649"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650" name="Text Box 903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651" name="Text Box 903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652" name="Text Box 903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653" name="Text Box 903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654" name="Text Box 903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655" name="Text Box 903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656" name="Text Box 9037"/>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657" name="Text Box 9038"/>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658" name="Text Box 903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659" name="Text Box 904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660" name="Text Box 904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661" name="Text Box 904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662" name="Text Box 904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663" name="Text Box 905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664" name="Text Box 905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665" name="Text Box 905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666" name="Text Box 905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667" name="Text Box 905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668" name="Text Box 905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669" name="Text Box 9056"/>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670" name="Text Box 906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671" name="Text Box 906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672" name="Text Box 906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673" name="Text Box 906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674" name="Text Box 906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675" name="Text Box 906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676" name="Text Box 906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677" name="Text Box 907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4678" name="Text Box 9071"/>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4679" name="Text Box 9072"/>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680" name="Text Box 907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681" name="Text Box 908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682" name="Text Box 908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683" name="Text Box 908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684" name="Text Box 908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685" name="Text Box 908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686" name="Text Box 908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687" name="Text Box 9086"/>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4688" name="Text Box 9087"/>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4689" name="Text Box 9088"/>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690" name="Text Box 908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691" name="Text Box 909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692" name="Text Box 909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693" name="Text Box 909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694" name="Text Box 909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695" name="Text Box 909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696" name="Text Box 909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697" name="Text Box 909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698" name="Text Box 909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699" name="Text Box 909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700" name="Text Box 909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701" name="Text Box 910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702" name="Text Box 9101"/>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703" name="Text Box 9102"/>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704" name="Text Box 910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705" name="Text Box 910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706" name="Text Box 910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707" name="Text Box 910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708" name="Text Box 910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709" name="Text Box 910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710" name="Text Box 910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711" name="Text Box 911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712" name="Text Box 911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713" name="Text Box 911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714" name="Text Box 911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715" name="Text Box 911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716" name="Text Box 911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717" name="Text Box 911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718" name="Text Box 9117"/>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719" name="Text Box 9118"/>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720" name="Text Box 911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721" name="Text Box 912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722" name="Text Box 912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723" name="Text Box 912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724" name="Text Box 912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725" name="Text Box 912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726" name="Text Box 912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727" name="Text Box 912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728" name="Text Box 9127"/>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729" name="Text Box 9128"/>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730" name="Text Box 9129"/>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731" name="Text Box 9130"/>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732" name="Text Box 9131"/>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733" name="Text Box 9132"/>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734" name="Text Box 9133"/>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735" name="Text Box 9134"/>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736" name="Text Box 913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737" name="Text Box 9136"/>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738" name="Text Box 913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739" name="Text Box 913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740" name="Text Box 913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741" name="Text Box 914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742" name="Text Box 914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743" name="Text Box 914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744" name="Text Box 9143"/>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745" name="Text Box 9144"/>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746" name="Text Box 914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747" name="Text Box 9146"/>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748" name="Text Box 9147"/>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749" name="Text Box 9148"/>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750" name="Text Box 9149"/>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751" name="Text Box 9150"/>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752" name="Text Box 9151"/>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753" name="Text Box 9152"/>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754" name="Text Box 915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755" name="Text Box 915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756" name="Text Box 915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757" name="Text Box 915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758" name="Text Box 915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759" name="Text Box 915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760" name="Text Box 915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761" name="Text Box 916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762" name="Text Box 916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763" name="Text Box 916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764" name="Text Box 916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765" name="Text Box 916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766" name="Text Box 916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767" name="Text Box 9166"/>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768" name="Text Box 9167"/>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769" name="Text Box 9168"/>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770" name="Text Box 916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771" name="Text Box 917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772" name="Text Box 917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773" name="Text Box 917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774" name="Text Box 917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775" name="Text Box 917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776" name="Text Box 917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777" name="Text Box 917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778" name="Text Box 917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779" name="Text Box 917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780" name="Text Box 917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781" name="Text Box 918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782" name="Text Box 9181"/>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783" name="Text Box 9182"/>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784" name="Text Box 918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785" name="Text Box 918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786" name="Text Box 918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787" name="Text Box 918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788" name="Text Box 918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789" name="Text Box 918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790" name="Text Box 918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791" name="Text Box 919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792" name="Text Box 919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793" name="Text Box 919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794" name="Text Box 919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795" name="Text Box 919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796" name="Text Box 919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797" name="Text Box 919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798" name="Text Box 9197"/>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799" name="Text Box 9198"/>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800" name="Text Box 9199"/>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801" name="Text Box 9200"/>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802" name="Text Box 920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803" name="Text Box 920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804" name="Text Box 920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805" name="Text Box 920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806" name="Text Box 920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807" name="Text Box 920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808" name="Text Box 920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809" name="Text Box 920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810" name="Text Box 920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811" name="Text Box 921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812" name="Text Box 921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813" name="Text Box 921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814" name="Text Box 921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815" name="Text Box 921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816" name="Text Box 921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817" name="Text Box 9216"/>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818" name="Text Box 921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819" name="Text Box 921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820" name="Text Box 921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821" name="Text Box 922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822" name="Text Box 922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823" name="Text Box 922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824" name="Text Box 922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825" name="Text Box 922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826" name="Text Box 922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827" name="Text Box 922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828" name="Text Box 922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829" name="Text Box 922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830" name="Text Box 9229"/>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831" name="Text Box 9230"/>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832" name="Text Box 9231"/>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833" name="Text Box 9232"/>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834" name="Text Box 923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835" name="Text Box 923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836" name="Text Box 923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837" name="Text Box 923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838" name="Text Box 923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839" name="Text Box 923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840" name="Text Box 923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841" name="Text Box 924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842" name="Text Box 924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843" name="Text Box 924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844" name="Text Box 924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845" name="Text Box 924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846" name="Text Box 924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847" name="Text Box 9246"/>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848" name="Text Box 9247"/>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849" name="Text Box 9248"/>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850" name="Text Box 924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851" name="Text Box 925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852" name="Text Box 925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853" name="Text Box 925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854" name="Text Box 925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855" name="Text Box 925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856" name="Text Box 925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857" name="Text Box 925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858" name="Text Box 925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859" name="Text Box 925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860" name="Text Box 925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861" name="Text Box 926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862" name="Text Box 9261"/>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863" name="Text Box 9262"/>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864" name="Text Box 9263"/>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865" name="Text Box 9264"/>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866" name="Text Box 926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867" name="Text Box 926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868" name="Text Box 926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869" name="Text Box 926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870" name="Text Box 926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871" name="Text Box 927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872" name="Text Box 927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873" name="Text Box 927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874" name="Text Box 927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875" name="Text Box 927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876" name="Text Box 927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877" name="Text Box 927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878" name="Text Box 9277"/>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879" name="Text Box 9278"/>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880" name="Text Box 9279"/>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881" name="Text Box 9280"/>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882" name="Text Box 928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883" name="Text Box 928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884" name="Text Box 928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885" name="Text Box 928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886" name="Text Box 928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887" name="Text Box 928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888" name="Text Box 928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889" name="Text Box 928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890" name="Text Box 928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891" name="Text Box 929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892" name="Text Box 929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893" name="Text Box 929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894" name="Text Box 9293"/>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895" name="Text Box 9294"/>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896" name="Text Box 929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897" name="Text Box 9296"/>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898" name="Text Box 929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899" name="Text Box 929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900" name="Text Box 929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901" name="Text Box 930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902" name="Text Box 930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903" name="Text Box 930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904" name="Text Box 930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905" name="Text Box 930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906" name="Text Box 930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907" name="Text Box 930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908" name="Text Box 930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909" name="Text Box 930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910" name="Text Box 9309"/>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911" name="Text Box 9310"/>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912" name="Text Box 9311"/>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913" name="Text Box 9312"/>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914" name="Text Box 931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915" name="Text Box 931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916" name="Text Box 931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917" name="Text Box 931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918" name="Text Box 931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919" name="Text Box 931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920" name="Text Box 9319"/>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921" name="Text Box 9320"/>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922" name="Text Box 9321"/>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923" name="Text Box 9322"/>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924" name="Text Box 9323"/>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925" name="Text Box 9324"/>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926" name="Text Box 932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927" name="Text Box 9326"/>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928" name="Text Box 9327"/>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929" name="Text Box 9328"/>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930" name="Text Box 932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931" name="Text Box 933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932" name="Text Box 933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933" name="Text Box 933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934" name="Text Box 933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935" name="Text Box 933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936" name="Text Box 933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937" name="Text Box 9336"/>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938" name="Text Box 9337"/>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939" name="Text Box 9338"/>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940" name="Text Box 9339"/>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941" name="Text Box 9340"/>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942" name="Text Box 9341"/>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943" name="Text Box 9342"/>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944" name="Text Box 934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945" name="Text Box 934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946" name="Text Box 934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947" name="Text Box 934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948" name="Text Box 934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949" name="Text Box 934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950" name="Text Box 934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951" name="Text Box 935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952" name="Text Box 935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953" name="Text Box 935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954" name="Text Box 935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955" name="Text Box 935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956" name="Text Box 935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957" name="Text Box 935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958" name="Text Box 9357"/>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959" name="Text Box 9358"/>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960" name="Text Box 935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961" name="Text Box 936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962" name="Text Box 936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963" name="Text Box 936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964" name="Text Box 936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965" name="Text Box 936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966" name="Text Box 936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967" name="Text Box 936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968" name="Text Box 936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969" name="Text Box 936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970" name="Text Box 936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971" name="Text Box 937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972" name="Text Box 937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973" name="Text Box 937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974" name="Text Box 9373"/>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4975" name="Text Box 9374"/>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976" name="Text Box 937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977" name="Text Box 9376"/>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978" name="Text Box 937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979" name="Text Box 937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980" name="Text Box 937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981" name="Text Box 938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982" name="Text Box 938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983" name="Text Box 938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984" name="Text Box 938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985" name="Text Box 938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986" name="Text Box 938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987" name="Text Box 938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988" name="Text Box 938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4989" name="Text Box 938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990" name="Text Box 938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4991" name="Text Box 939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992" name="Text Box 9391"/>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4993" name="Text Box 9392"/>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994" name="Text Box 939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995" name="Text Box 939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996" name="Text Box 939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997" name="Text Box 939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998" name="Text Box 939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4999" name="Text Box 939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00" name="Text Box 939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01" name="Text Box 940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02" name="Text Box 940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03" name="Text Box 940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04" name="Text Box 940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05" name="Text Box 940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006" name="Text Box 940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007" name="Text Box 9406"/>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008" name="Text Box 9407"/>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009" name="Text Box 9408"/>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010" name="Text Box 940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011" name="Text Box 941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012" name="Text Box 941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013" name="Text Box 941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014" name="Text Box 941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015" name="Text Box 941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16" name="Text Box 941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17" name="Text Box 941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18" name="Text Box 941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19" name="Text Box 941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20" name="Text Box 941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21" name="Text Box 942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022" name="Text Box 9421"/>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023" name="Text Box 9422"/>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024" name="Text Box 942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025" name="Text Box 942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026" name="Text Box 942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027" name="Text Box 942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028" name="Text Box 942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029" name="Text Box 942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030" name="Text Box 942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031" name="Text Box 943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32" name="Text Box 943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33" name="Text Box 943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34" name="Text Box 943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35" name="Text Box 943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36" name="Text Box 943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37" name="Text Box 943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038" name="Text Box 9437"/>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039" name="Text Box 9438"/>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040" name="Text Box 943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041" name="Text Box 944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042" name="Text Box 944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043" name="Text Box 944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044" name="Text Box 944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045" name="Text Box 944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046" name="Text Box 944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047" name="Text Box 944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48" name="Text Box 944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49" name="Text Box 944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50" name="Text Box 944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51" name="Text Box 945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52" name="Text Box 945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53" name="Text Box 945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054" name="Text Box 945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055" name="Text Box 945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056" name="Text Box 945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057" name="Text Box 9456"/>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058" name="Text Box 945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059" name="Text Box 945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060" name="Text Box 945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061" name="Text Box 946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062" name="Text Box 946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063" name="Text Box 946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64" name="Text Box 946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65" name="Text Box 946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66" name="Text Box 946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67" name="Text Box 946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68" name="Text Box 946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69" name="Text Box 946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070" name="Text Box 946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071" name="Text Box 947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072" name="Text Box 9471"/>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073" name="Text Box 9472"/>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7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7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7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7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7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7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08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08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08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08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8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8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8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8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8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8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09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09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09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09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9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9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9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9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9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09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10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10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5102"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5103"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10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10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10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10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10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10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11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11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5112"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5113"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11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11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11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11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11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11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12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12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12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12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12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12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126"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127"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128"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129"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13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13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13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13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13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13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13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13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13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13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14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14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142"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143"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14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14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14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14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14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14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15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15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152"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153"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154"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155"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156"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157"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158"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159"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16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16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16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16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16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16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16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16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168"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169"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170"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171"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172"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173"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174"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175"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17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17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17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17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18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18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18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18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18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18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18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18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18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18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190"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191"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19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19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19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19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19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19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19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19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20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20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20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20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20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20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206"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207"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208"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209"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21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21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21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21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21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21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21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21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21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21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22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22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22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22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224"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225"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22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22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22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22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23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23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23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23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23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23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23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23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238"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239"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240"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241"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24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24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24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24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24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24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24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24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25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25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25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25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254"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255"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25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25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25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25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26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26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26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26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26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26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26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26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26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26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270"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271"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27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27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27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27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27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27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27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27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28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28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28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28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28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28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28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28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288"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289"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29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29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29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29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29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29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29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29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29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29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30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30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30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30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304"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305"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30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30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30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30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31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31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31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31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31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31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31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31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31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31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32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32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32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32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32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32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32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32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32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32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33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33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33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33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5334"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5335"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33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33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33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33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34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34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34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34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5344"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5345"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34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34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34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34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35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35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35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35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35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35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35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35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358"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359"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36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36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36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36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36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36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36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36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36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36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37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37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37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37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374"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375"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37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37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37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37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38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38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38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38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384"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385"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386"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387"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388"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389"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390"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391"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39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39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39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39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39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39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39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39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400"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401"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402"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403"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404"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405"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406"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407"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408"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409"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41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41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41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41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41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41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41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41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41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41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42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42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422"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423"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42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42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42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42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42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42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43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43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43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43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43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43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43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43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438"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439"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44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44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44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44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44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44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44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44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44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44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45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45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45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45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45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45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456"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457"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45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45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46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46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46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46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46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46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46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46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46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46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47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47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472"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473"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47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47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47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47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47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47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48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48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48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48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48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48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486"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487"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488"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489"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49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49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49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49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49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49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49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49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49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49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50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50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502"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503"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50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50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50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50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50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50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51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51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51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51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51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51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51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51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518"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519"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520"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521"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52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52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52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52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52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52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52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52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53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53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53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53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53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53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536"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537"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538" name="Text Box 903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539" name="Text Box 903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540" name="Text Box 903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541" name="Text Box 903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542" name="Text Box 903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543" name="Text Box 903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544" name="Text Box 9037"/>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545" name="Text Box 9038"/>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546" name="Text Box 903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547" name="Text Box 904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548" name="Text Box 904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549" name="Text Box 904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550" name="Text Box 904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551" name="Text Box 905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552" name="Text Box 905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553" name="Text Box 905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554" name="Text Box 905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555" name="Text Box 905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556" name="Text Box 905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557" name="Text Box 9056"/>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558" name="Text Box 906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559" name="Text Box 906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560" name="Text Box 906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561" name="Text Box 906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562" name="Text Box 906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563" name="Text Box 906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564" name="Text Box 906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565" name="Text Box 907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5566" name="Text Box 9071"/>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5567" name="Text Box 9072"/>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568" name="Text Box 907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569" name="Text Box 908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570" name="Text Box 908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571" name="Text Box 908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572" name="Text Box 908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573" name="Text Box 908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574" name="Text Box 908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575" name="Text Box 9086"/>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5576" name="Text Box 9087"/>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5577" name="Text Box 9088"/>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578" name="Text Box 908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579" name="Text Box 909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580" name="Text Box 909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581" name="Text Box 909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582" name="Text Box 909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583" name="Text Box 909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584" name="Text Box 909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585" name="Text Box 909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586" name="Text Box 909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587" name="Text Box 909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588" name="Text Box 909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589" name="Text Box 910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590" name="Text Box 9101"/>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591" name="Text Box 9102"/>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592" name="Text Box 910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593" name="Text Box 910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594" name="Text Box 910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595" name="Text Box 910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596" name="Text Box 910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597" name="Text Box 910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598" name="Text Box 910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599" name="Text Box 911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600" name="Text Box 911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601" name="Text Box 911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602" name="Text Box 911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603" name="Text Box 911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604" name="Text Box 911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605" name="Text Box 911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606" name="Text Box 9117"/>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607" name="Text Box 9118"/>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608" name="Text Box 911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609" name="Text Box 912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610" name="Text Box 912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611" name="Text Box 912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612" name="Text Box 912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613" name="Text Box 912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614" name="Text Box 912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615" name="Text Box 912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616" name="Text Box 9127"/>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617" name="Text Box 9128"/>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618" name="Text Box 9129"/>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619" name="Text Box 9130"/>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620" name="Text Box 9131"/>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621" name="Text Box 9132"/>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622" name="Text Box 9133"/>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623" name="Text Box 9134"/>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624" name="Text Box 913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625" name="Text Box 9136"/>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626" name="Text Box 913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627" name="Text Box 913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628" name="Text Box 913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629" name="Text Box 914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630" name="Text Box 914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631" name="Text Box 914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632" name="Text Box 9143"/>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633" name="Text Box 9144"/>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634" name="Text Box 914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635" name="Text Box 9146"/>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636" name="Text Box 9147"/>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637" name="Text Box 9148"/>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638" name="Text Box 9149"/>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639" name="Text Box 9150"/>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640" name="Text Box 9151"/>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641" name="Text Box 9152"/>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642" name="Text Box 915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643" name="Text Box 915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644" name="Text Box 915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645" name="Text Box 915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646" name="Text Box 915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647" name="Text Box 915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648" name="Text Box 915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649" name="Text Box 916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650" name="Text Box 916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651" name="Text Box 916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652" name="Text Box 916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653" name="Text Box 916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654" name="Text Box 916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655" name="Text Box 9166"/>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656" name="Text Box 9167"/>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657" name="Text Box 9168"/>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658" name="Text Box 916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659" name="Text Box 917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660" name="Text Box 917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661" name="Text Box 917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662" name="Text Box 917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663" name="Text Box 917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664" name="Text Box 917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665" name="Text Box 917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666" name="Text Box 917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667" name="Text Box 917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668" name="Text Box 917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669" name="Text Box 918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670" name="Text Box 9181"/>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671" name="Text Box 9182"/>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672" name="Text Box 918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673" name="Text Box 918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674" name="Text Box 918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675" name="Text Box 918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676" name="Text Box 918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677" name="Text Box 918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678" name="Text Box 918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679" name="Text Box 919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680" name="Text Box 919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681" name="Text Box 919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682" name="Text Box 919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683" name="Text Box 919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684" name="Text Box 919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685" name="Text Box 919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686" name="Text Box 9197"/>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687" name="Text Box 9198"/>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688" name="Text Box 9199"/>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689" name="Text Box 9200"/>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690" name="Text Box 920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691" name="Text Box 920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692" name="Text Box 920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693" name="Text Box 920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694" name="Text Box 920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695" name="Text Box 920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696" name="Text Box 920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697" name="Text Box 920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698" name="Text Box 920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699" name="Text Box 921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700" name="Text Box 921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701" name="Text Box 921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702" name="Text Box 921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703" name="Text Box 921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704" name="Text Box 921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705" name="Text Box 9216"/>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706" name="Text Box 921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707" name="Text Box 921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708" name="Text Box 921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709" name="Text Box 922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710" name="Text Box 922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711" name="Text Box 922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712" name="Text Box 922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713" name="Text Box 922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714" name="Text Box 922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715" name="Text Box 922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716" name="Text Box 922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717" name="Text Box 922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718" name="Text Box 9229"/>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719" name="Text Box 9230"/>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720" name="Text Box 9231"/>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721" name="Text Box 9232"/>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722" name="Text Box 923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723" name="Text Box 923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724" name="Text Box 923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725" name="Text Box 923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726" name="Text Box 923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727" name="Text Box 923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728" name="Text Box 923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729" name="Text Box 924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730" name="Text Box 924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731" name="Text Box 924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732" name="Text Box 924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733" name="Text Box 924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734" name="Text Box 924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735" name="Text Box 9246"/>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736" name="Text Box 9247"/>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737" name="Text Box 9248"/>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738" name="Text Box 924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739" name="Text Box 925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740" name="Text Box 925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741" name="Text Box 925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742" name="Text Box 925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743" name="Text Box 925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744" name="Text Box 925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745" name="Text Box 925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746" name="Text Box 925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747" name="Text Box 925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748" name="Text Box 925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749" name="Text Box 926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750" name="Text Box 9261"/>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751" name="Text Box 9262"/>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752" name="Text Box 9263"/>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753" name="Text Box 9264"/>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754" name="Text Box 926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755" name="Text Box 926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756" name="Text Box 926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757" name="Text Box 926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758" name="Text Box 926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759" name="Text Box 927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760" name="Text Box 927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761" name="Text Box 927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762" name="Text Box 927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763" name="Text Box 927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764" name="Text Box 927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765" name="Text Box 927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766" name="Text Box 9277"/>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767" name="Text Box 9278"/>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768" name="Text Box 9279"/>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769" name="Text Box 9280"/>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770" name="Text Box 928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771" name="Text Box 928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772" name="Text Box 928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773" name="Text Box 928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774" name="Text Box 928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775" name="Text Box 928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776" name="Text Box 928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777" name="Text Box 928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778" name="Text Box 928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779" name="Text Box 929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780" name="Text Box 929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781" name="Text Box 929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782" name="Text Box 9293"/>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783" name="Text Box 9294"/>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784" name="Text Box 929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785" name="Text Box 9296"/>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786" name="Text Box 929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787" name="Text Box 929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788" name="Text Box 929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789" name="Text Box 930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790" name="Text Box 930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791" name="Text Box 930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792" name="Text Box 930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793" name="Text Box 930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794" name="Text Box 930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795" name="Text Box 930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796" name="Text Box 930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797" name="Text Box 930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798" name="Text Box 9309"/>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799" name="Text Box 9310"/>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800" name="Text Box 9311"/>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801" name="Text Box 9312"/>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802" name="Text Box 931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803" name="Text Box 931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804" name="Text Box 931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805" name="Text Box 931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806" name="Text Box 931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807" name="Text Box 931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808" name="Text Box 9319"/>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809" name="Text Box 9320"/>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810" name="Text Box 9321"/>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811" name="Text Box 9322"/>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812" name="Text Box 9323"/>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813" name="Text Box 9324"/>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814" name="Text Box 932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815" name="Text Box 9326"/>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816" name="Text Box 9327"/>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817" name="Text Box 9328"/>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818" name="Text Box 932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819" name="Text Box 933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820" name="Text Box 933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821" name="Text Box 933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822" name="Text Box 933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823" name="Text Box 933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824" name="Text Box 933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825" name="Text Box 9336"/>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826" name="Text Box 9337"/>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827" name="Text Box 9338"/>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828" name="Text Box 9339"/>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829" name="Text Box 9340"/>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830" name="Text Box 9341"/>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831" name="Text Box 9342"/>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832" name="Text Box 934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833" name="Text Box 934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834" name="Text Box 934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835" name="Text Box 934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836" name="Text Box 934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837" name="Text Box 934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838" name="Text Box 934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839" name="Text Box 935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840" name="Text Box 935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841" name="Text Box 935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842" name="Text Box 935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843" name="Text Box 935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844" name="Text Box 935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845" name="Text Box 935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846" name="Text Box 9357"/>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847" name="Text Box 9358"/>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848" name="Text Box 935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849" name="Text Box 936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850" name="Text Box 936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851" name="Text Box 936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852" name="Text Box 936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853" name="Text Box 936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854" name="Text Box 936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855" name="Text Box 936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856" name="Text Box 936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857" name="Text Box 936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858" name="Text Box 936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859" name="Text Box 937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860" name="Text Box 937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861" name="Text Box 937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862" name="Text Box 9373"/>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863" name="Text Box 9374"/>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864" name="Text Box 937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865" name="Text Box 9376"/>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866" name="Text Box 937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867" name="Text Box 937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868" name="Text Box 937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869" name="Text Box 938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870" name="Text Box 938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871" name="Text Box 938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872" name="Text Box 938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873" name="Text Box 938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874" name="Text Box 938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875" name="Text Box 938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876" name="Text Box 938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877" name="Text Box 938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878" name="Text Box 938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879" name="Text Box 939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880" name="Text Box 9391"/>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881" name="Text Box 9392"/>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882" name="Text Box 939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883" name="Text Box 939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884" name="Text Box 939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885" name="Text Box 939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886" name="Text Box 939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887" name="Text Box 939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888" name="Text Box 939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889" name="Text Box 940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890" name="Text Box 940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891" name="Text Box 940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892" name="Text Box 940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893" name="Text Box 940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894" name="Text Box 940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895" name="Text Box 9406"/>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896" name="Text Box 9407"/>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897" name="Text Box 9408"/>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898" name="Text Box 940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899" name="Text Box 941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900" name="Text Box 941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901" name="Text Box 941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902" name="Text Box 941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903" name="Text Box 941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04" name="Text Box 941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05" name="Text Box 941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06" name="Text Box 941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07" name="Text Box 941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08" name="Text Box 941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09" name="Text Box 942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910" name="Text Box 9421"/>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911" name="Text Box 9422"/>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912" name="Text Box 942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913" name="Text Box 942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914" name="Text Box 942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915" name="Text Box 942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916" name="Text Box 942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917" name="Text Box 942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918" name="Text Box 942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919" name="Text Box 943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20" name="Text Box 943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21" name="Text Box 943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22" name="Text Box 943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23" name="Text Box 943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24" name="Text Box 943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25" name="Text Box 943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926" name="Text Box 9437"/>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5927" name="Text Box 9438"/>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928" name="Text Box 943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929" name="Text Box 944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930" name="Text Box 944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931" name="Text Box 944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932" name="Text Box 944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933" name="Text Box 944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934" name="Text Box 944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935" name="Text Box 944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36" name="Text Box 944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37" name="Text Box 944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38" name="Text Box 944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39" name="Text Box 945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40" name="Text Box 945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41" name="Text Box 945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942" name="Text Box 945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943" name="Text Box 945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944" name="Text Box 945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945" name="Text Box 9456"/>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946" name="Text Box 945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947" name="Text Box 945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948" name="Text Box 945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949" name="Text Box 946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950" name="Text Box 946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5951" name="Text Box 946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52" name="Text Box 946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53" name="Text Box 946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54" name="Text Box 946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55" name="Text Box 946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56" name="Text Box 946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57" name="Text Box 946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958" name="Text Box 946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959" name="Text Box 947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960" name="Text Box 9471"/>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5961" name="Text Box 9472"/>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6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6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6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6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6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6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968"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969"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97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97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7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7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7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7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7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7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978"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979"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98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98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8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8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8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8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8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8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988"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989"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5990"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5991"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9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9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9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9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9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599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998"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5999"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6000"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6001"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00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00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00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00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00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00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00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00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01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01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01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01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014"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015"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01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01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01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01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02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02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02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02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02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02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02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02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02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02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030"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031"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03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03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03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03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03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03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03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03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040"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041"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042"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043"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044"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045"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046"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047"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048"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049"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05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05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05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05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05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05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056"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057"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058"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059"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060"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061"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062"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063"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06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06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06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06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06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06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07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07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07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07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07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07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07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07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078"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079"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08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08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08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08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08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08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08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08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08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08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09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09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09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09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094"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095"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09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09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09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09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10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10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10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10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10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10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10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10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10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10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11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11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112"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113"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11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11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11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11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11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11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12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12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12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12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12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12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12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12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128"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129"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13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13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13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13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13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13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13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13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13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13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14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14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142"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143"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14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14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14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14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14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14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15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15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15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15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15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15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15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15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158"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159"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16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16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16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16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16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16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16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16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16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16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17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17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17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17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17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17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176"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177"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17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17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18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18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18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18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18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18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18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18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18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18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19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19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192"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193"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194"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195"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196"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197"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198"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199"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20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20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20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20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20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20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20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20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208"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209"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210"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211"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212"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213"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214"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215"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21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21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21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21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22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22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22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22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22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22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226"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227"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228"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229"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230"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231"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23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23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23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23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23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23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238"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239"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6240"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6241"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242"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243"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244"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245"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246"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247"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24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24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25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25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25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25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25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25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6256"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6257"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25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25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26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26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26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26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26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26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26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26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26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26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270"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271"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27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27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27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27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27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27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27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27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28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28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28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28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28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28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286"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287"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288"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289"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29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29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29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29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29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29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296"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297"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298"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299"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300"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301"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302"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303"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30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30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30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30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30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30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31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31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312"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313"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314"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315"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316"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317"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318"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319"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32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32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32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32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32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32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32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32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32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32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33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33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33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33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334"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335"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33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33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33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33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34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34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34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34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34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34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34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34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34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34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350"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351"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35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35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35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35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35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35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35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35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36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36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36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36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36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36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36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36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368"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369"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37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37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37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37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37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37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37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37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37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37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38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38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38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38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384"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385"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38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38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38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38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39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39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39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39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39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39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39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39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398"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399"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40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40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40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40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40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40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40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40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40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40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41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41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41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41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414"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415"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41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41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41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41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42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42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42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42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42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42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42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42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42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42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43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43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432"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433"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43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43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43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43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43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43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44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44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44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44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44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44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44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44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448"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449"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450" name="Text Box 902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451" name="Text Box 9026"/>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452" name="Text Box 9027"/>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453" name="Text Box 9028"/>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454" name="Text Box 9029"/>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455" name="Text Box 9030"/>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456" name="Text Box 903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457" name="Text Box 903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458" name="Text Box 903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459" name="Text Box 903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460" name="Text Box 903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461" name="Text Box 903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462" name="Text Box 9037"/>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463" name="Text Box 9038"/>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464" name="Text Box 903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465" name="Text Box 904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466" name="Text Box 9041"/>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467" name="Text Box 9042"/>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468" name="Text Box 9043"/>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469" name="Text Box 9044"/>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470" name="Text Box 904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471" name="Text Box 9046"/>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472" name="Text Box 904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473" name="Text Box 904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474" name="Text Box 904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475" name="Text Box 905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476" name="Text Box 905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477" name="Text Box 905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478" name="Text Box 905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479" name="Text Box 905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480" name="Text Box 905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481" name="Text Box 9056"/>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482" name="Text Box 9057"/>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483" name="Text Box 9058"/>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484" name="Text Box 9059"/>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485" name="Text Box 9060"/>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486" name="Text Box 9061"/>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487" name="Text Box 9062"/>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488" name="Text Box 906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489" name="Text Box 906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490" name="Text Box 906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491" name="Text Box 906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492" name="Text Box 906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493" name="Text Box 906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494" name="Text Box 906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495" name="Text Box 907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6496" name="Text Box 9071"/>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6497" name="Text Box 9072"/>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498" name="Text Box 9073"/>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499" name="Text Box 9074"/>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500" name="Text Box 907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501" name="Text Box 9076"/>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502" name="Text Box 9077"/>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503" name="Text Box 9078"/>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504" name="Text Box 907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505" name="Text Box 908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506" name="Text Box 908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507" name="Text Box 908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508" name="Text Box 908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509" name="Text Box 908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510" name="Text Box 908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511" name="Text Box 9086"/>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6512" name="Text Box 9087"/>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6513" name="Text Box 9088"/>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514" name="Text Box 908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515" name="Text Box 909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516" name="Text Box 909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517" name="Text Box 909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518" name="Text Box 909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519" name="Text Box 909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520" name="Text Box 909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521" name="Text Box 909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522" name="Text Box 909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523" name="Text Box 909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524" name="Text Box 909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525" name="Text Box 910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526" name="Text Box 9101"/>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527" name="Text Box 9102"/>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528" name="Text Box 910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529" name="Text Box 910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530" name="Text Box 910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531" name="Text Box 910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532" name="Text Box 910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533" name="Text Box 910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534" name="Text Box 910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535" name="Text Box 911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536" name="Text Box 911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537" name="Text Box 911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538" name="Text Box 911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539" name="Text Box 911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540" name="Text Box 911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541" name="Text Box 911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542" name="Text Box 9117"/>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543" name="Text Box 9118"/>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544" name="Text Box 911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545" name="Text Box 912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546" name="Text Box 912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547" name="Text Box 912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548" name="Text Box 912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549" name="Text Box 912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550" name="Text Box 912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551" name="Text Box 912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552" name="Text Box 9127"/>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553" name="Text Box 9128"/>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554" name="Text Box 9129"/>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555" name="Text Box 9130"/>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556" name="Text Box 9131"/>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557" name="Text Box 9132"/>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558" name="Text Box 9133"/>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559" name="Text Box 9134"/>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560" name="Text Box 913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561" name="Text Box 9136"/>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562" name="Text Box 913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563" name="Text Box 913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564" name="Text Box 913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565" name="Text Box 914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566" name="Text Box 914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567" name="Text Box 914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568" name="Text Box 9143"/>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569" name="Text Box 9144"/>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570" name="Text Box 914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571" name="Text Box 9146"/>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572" name="Text Box 9147"/>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573" name="Text Box 9148"/>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574" name="Text Box 9149"/>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575" name="Text Box 9150"/>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576" name="Text Box 9151"/>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577" name="Text Box 9152"/>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578" name="Text Box 915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579" name="Text Box 915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580" name="Text Box 915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581" name="Text Box 915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582" name="Text Box 915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583" name="Text Box 915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584" name="Text Box 915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585" name="Text Box 916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586" name="Text Box 916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587" name="Text Box 916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588" name="Text Box 916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589" name="Text Box 916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590" name="Text Box 916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591" name="Text Box 9166"/>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592" name="Text Box 9167"/>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593" name="Text Box 9168"/>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594" name="Text Box 916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595" name="Text Box 917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596" name="Text Box 917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597" name="Text Box 917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598" name="Text Box 917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599" name="Text Box 917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600" name="Text Box 917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601" name="Text Box 917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602" name="Text Box 917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603" name="Text Box 917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604" name="Text Box 917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605" name="Text Box 918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606" name="Text Box 9181"/>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607" name="Text Box 9182"/>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608" name="Text Box 918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609" name="Text Box 918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610" name="Text Box 918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611" name="Text Box 918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612" name="Text Box 918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613" name="Text Box 918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614" name="Text Box 918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615" name="Text Box 919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616" name="Text Box 919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617" name="Text Box 919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618" name="Text Box 919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619" name="Text Box 919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620" name="Text Box 919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621" name="Text Box 919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622" name="Text Box 9197"/>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623" name="Text Box 9198"/>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624" name="Text Box 9199"/>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625" name="Text Box 9200"/>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626" name="Text Box 920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627" name="Text Box 920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628" name="Text Box 920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629" name="Text Box 920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630" name="Text Box 920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631" name="Text Box 920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632" name="Text Box 920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633" name="Text Box 920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634" name="Text Box 920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635" name="Text Box 921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636" name="Text Box 921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637" name="Text Box 921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638" name="Text Box 921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639" name="Text Box 921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640" name="Text Box 921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641" name="Text Box 9216"/>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642" name="Text Box 921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643" name="Text Box 921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644" name="Text Box 921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645" name="Text Box 922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646" name="Text Box 922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647" name="Text Box 922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648" name="Text Box 922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649" name="Text Box 922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650" name="Text Box 922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651" name="Text Box 922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652" name="Text Box 922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653" name="Text Box 922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654" name="Text Box 9229"/>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655" name="Text Box 9230"/>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656" name="Text Box 9231"/>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657" name="Text Box 9232"/>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658" name="Text Box 923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659" name="Text Box 923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660" name="Text Box 923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661" name="Text Box 923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662" name="Text Box 923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663" name="Text Box 923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664" name="Text Box 923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665" name="Text Box 924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666" name="Text Box 924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667" name="Text Box 924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668" name="Text Box 924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669" name="Text Box 924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670" name="Text Box 924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671" name="Text Box 9246"/>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672" name="Text Box 9247"/>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673" name="Text Box 9248"/>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674" name="Text Box 924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675" name="Text Box 925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676" name="Text Box 925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677" name="Text Box 925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678" name="Text Box 925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679" name="Text Box 925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680" name="Text Box 925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681" name="Text Box 925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682" name="Text Box 925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683" name="Text Box 925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684" name="Text Box 925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685" name="Text Box 926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686" name="Text Box 9261"/>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687" name="Text Box 9262"/>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688" name="Text Box 9263"/>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689" name="Text Box 9264"/>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690" name="Text Box 926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691" name="Text Box 926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692" name="Text Box 926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693" name="Text Box 926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694" name="Text Box 926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695" name="Text Box 927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696" name="Text Box 927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697" name="Text Box 927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698" name="Text Box 927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699" name="Text Box 927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700" name="Text Box 927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701" name="Text Box 927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702" name="Text Box 9277"/>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703" name="Text Box 9278"/>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704" name="Text Box 9279"/>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705" name="Text Box 9280"/>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706" name="Text Box 928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707" name="Text Box 928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708" name="Text Box 928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709" name="Text Box 928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710" name="Text Box 928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711" name="Text Box 928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712" name="Text Box 928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713" name="Text Box 928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714" name="Text Box 928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715" name="Text Box 929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716" name="Text Box 929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717" name="Text Box 929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718" name="Text Box 9293"/>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719" name="Text Box 9294"/>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720" name="Text Box 929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721" name="Text Box 9296"/>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722" name="Text Box 929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723" name="Text Box 929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724" name="Text Box 929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725" name="Text Box 930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726" name="Text Box 930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727" name="Text Box 930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728" name="Text Box 930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729" name="Text Box 930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730" name="Text Box 930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731" name="Text Box 930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732" name="Text Box 930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733" name="Text Box 930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734" name="Text Box 9309"/>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735" name="Text Box 9310"/>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736" name="Text Box 9311"/>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737" name="Text Box 9312"/>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738" name="Text Box 931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739" name="Text Box 931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740" name="Text Box 931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741" name="Text Box 931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742" name="Text Box 931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743" name="Text Box 931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744" name="Text Box 9319"/>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745" name="Text Box 9320"/>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746" name="Text Box 9321"/>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747" name="Text Box 9322"/>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748" name="Text Box 9323"/>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749" name="Text Box 9324"/>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750" name="Text Box 932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751" name="Text Box 9326"/>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752" name="Text Box 9327"/>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753" name="Text Box 9328"/>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754" name="Text Box 932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755" name="Text Box 933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756" name="Text Box 933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757" name="Text Box 933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758" name="Text Box 933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759" name="Text Box 933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760" name="Text Box 933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761" name="Text Box 9336"/>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762" name="Text Box 9337"/>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763" name="Text Box 9338"/>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764" name="Text Box 9339"/>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765" name="Text Box 9340"/>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766" name="Text Box 9341"/>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767" name="Text Box 9342"/>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768" name="Text Box 934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769" name="Text Box 934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770" name="Text Box 934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771" name="Text Box 934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772" name="Text Box 934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773" name="Text Box 934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774" name="Text Box 934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775" name="Text Box 935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776" name="Text Box 935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777" name="Text Box 935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778" name="Text Box 935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779" name="Text Box 935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780" name="Text Box 935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781" name="Text Box 935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782" name="Text Box 9357"/>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783" name="Text Box 9358"/>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784" name="Text Box 935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785" name="Text Box 936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786" name="Text Box 936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787" name="Text Box 936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788" name="Text Box 936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789" name="Text Box 936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790" name="Text Box 936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791" name="Text Box 936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792" name="Text Box 936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793" name="Text Box 936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794" name="Text Box 936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795" name="Text Box 937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796" name="Text Box 937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797" name="Text Box 937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798" name="Text Box 9373"/>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799" name="Text Box 9374"/>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800" name="Text Box 937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801" name="Text Box 9376"/>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802" name="Text Box 937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803" name="Text Box 937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804" name="Text Box 937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805" name="Text Box 938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806" name="Text Box 938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807" name="Text Box 938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808" name="Text Box 938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809" name="Text Box 938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810" name="Text Box 938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811" name="Text Box 938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812" name="Text Box 938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813" name="Text Box 938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814" name="Text Box 938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815" name="Text Box 939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816" name="Text Box 9391"/>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817" name="Text Box 9392"/>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818" name="Text Box 939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819" name="Text Box 939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820" name="Text Box 939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821" name="Text Box 939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822" name="Text Box 939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823" name="Text Box 939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824" name="Text Box 939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825" name="Text Box 940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826" name="Text Box 940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827" name="Text Box 940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828" name="Text Box 940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829" name="Text Box 940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830" name="Text Box 940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831" name="Text Box 9406"/>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832" name="Text Box 9407"/>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833" name="Text Box 9408"/>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834" name="Text Box 940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835" name="Text Box 941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836" name="Text Box 941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837" name="Text Box 941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838" name="Text Box 941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839" name="Text Box 941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840" name="Text Box 941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841" name="Text Box 941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842" name="Text Box 941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843" name="Text Box 941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844" name="Text Box 941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845" name="Text Box 942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846" name="Text Box 9421"/>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847" name="Text Box 9422"/>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848" name="Text Box 942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849" name="Text Box 942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850" name="Text Box 942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851" name="Text Box 942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852" name="Text Box 942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853" name="Text Box 942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854" name="Text Box 942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855" name="Text Box 943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856" name="Text Box 943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857" name="Text Box 943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858" name="Text Box 943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859" name="Text Box 943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860" name="Text Box 943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861" name="Text Box 943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862" name="Text Box 9437"/>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863" name="Text Box 9438"/>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864" name="Text Box 943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865" name="Text Box 944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866" name="Text Box 944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867" name="Text Box 944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868" name="Text Box 944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869" name="Text Box 944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870" name="Text Box 944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871" name="Text Box 944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872" name="Text Box 944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873" name="Text Box 944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874" name="Text Box 944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875" name="Text Box 945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876" name="Text Box 945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877" name="Text Box 945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878" name="Text Box 945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879" name="Text Box 945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880" name="Text Box 945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881" name="Text Box 9456"/>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882" name="Text Box 945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883" name="Text Box 945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884" name="Text Box 945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885" name="Text Box 946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886" name="Text Box 946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887" name="Text Box 946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888" name="Text Box 946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889" name="Text Box 946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890" name="Text Box 946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891" name="Text Box 946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892" name="Text Box 946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893" name="Text Box 946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894" name="Text Box 946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895" name="Text Box 947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896" name="Text Box 9471"/>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6897" name="Text Box 9472"/>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898"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899"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900"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901"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902"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903"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90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90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90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90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90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90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91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91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91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91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914"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915"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916"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917"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918"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919"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92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92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92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92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92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92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92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92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928"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929"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930"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931"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932"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933"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934"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935"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93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93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93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93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94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94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94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94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6944"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6945"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946"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947"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948"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949"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950"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6951"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95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95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95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95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95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95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958"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959"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6960"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6961"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96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96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96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96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96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96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96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96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97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97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97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97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974"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975"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97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97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97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97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98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98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98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98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98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98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98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98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98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698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990"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6991"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99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699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99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99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99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99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99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699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000"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001"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002"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003"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004"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005"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006"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007"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008"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009"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01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01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01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01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01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01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016"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017"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018"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019"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020"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021"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022"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023"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02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02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02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02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02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02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03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03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03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03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03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03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03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03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038"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039"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04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04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04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04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04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04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04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04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04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04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05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05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05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05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054"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055"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05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05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05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05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06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06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06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06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06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06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06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06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06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06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07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07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072"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073"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07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07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07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07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07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07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08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08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08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08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08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08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08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08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088"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089"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09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09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09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09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09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09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09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09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09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09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10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10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102"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103"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10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10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10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10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10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10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11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11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11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11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11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11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11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11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118"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119"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12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12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12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12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12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12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12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12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12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12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13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13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13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13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13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13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136"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137"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13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13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14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14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14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14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14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14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14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14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14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14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15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15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152"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153"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7154"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7155"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7156"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7157"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7158"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7159"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16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16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16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16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16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16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716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716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716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716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7170"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7171"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7172"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7173"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7174"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7175"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17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17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17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17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18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18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718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718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718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718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7186"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7187"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7188"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7189"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7190"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7191"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19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19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19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19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19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19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719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719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7200"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7201"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7202"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7203"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7204"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7205"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7206"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7207"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20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20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21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21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21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21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721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721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7216"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7217"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21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21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22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22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22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22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22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22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22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22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22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22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7230"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7231"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723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723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23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23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23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23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23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23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24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24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24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24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24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24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7246"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7247"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724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724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25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25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25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25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25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25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7256"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7257"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7258"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7259"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7260"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7261"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7262"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7263"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726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726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26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26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26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26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27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27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7272"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7273"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7274"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7275"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7276"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7277"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7278"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7279"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728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728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28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28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28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28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28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28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28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28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29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29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29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29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7294"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7295"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729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729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29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29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30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30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30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30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30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30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30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30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30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30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7310"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7311"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731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731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31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31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31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31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31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31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32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32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32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32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32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32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732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732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7328"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7329"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33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33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33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33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33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33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33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33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33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33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34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34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734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734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7344"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7345"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34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34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34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34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35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35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35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35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35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35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35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35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7358"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7359"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736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736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36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36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36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36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36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36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36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36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37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37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37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37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7374"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7375"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737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737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37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37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38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38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38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38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38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38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38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38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38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38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739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739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7392"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7393"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39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39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39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39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39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739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40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40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40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40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40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740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740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740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7408"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7409"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410"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411"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412"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413"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414"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415"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41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41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41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41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42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42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42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42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42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42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426"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427"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428"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429"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430"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431"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43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43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43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43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43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43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438"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439"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44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44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442"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443"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444"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445"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446"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447"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44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44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45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45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45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45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45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45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7456"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7457"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458"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459"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460"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461"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462"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463"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46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46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46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46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46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46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47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47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7472"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7473"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47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47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47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47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47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47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48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48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48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48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48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48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486"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487"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488"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489"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49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49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49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49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49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49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49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49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49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49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50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50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502"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503"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50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50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50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50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50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50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51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51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512"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513"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514"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515"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516"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517"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518"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519"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52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52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52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52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52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52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52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52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528"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529"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530"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531"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532"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533"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534"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535"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53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53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53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53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54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54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54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54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54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54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54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54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54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54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550"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551"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55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55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55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55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55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55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55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55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56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56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56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56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56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56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566"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567"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568"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569"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57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57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57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57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57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57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57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57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57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57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58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58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58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58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584"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585"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58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58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58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58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59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59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59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59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59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59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59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59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598"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599"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600"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601"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60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60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60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60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60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60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60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60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61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61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61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61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614"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615"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61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61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61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61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62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62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62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62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62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62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62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62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62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62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630"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631"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63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63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63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63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63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63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63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63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64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64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64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64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64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64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64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64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648"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649"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65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65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65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65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65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65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65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65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65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65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66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66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66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66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664"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665"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666" name="Text Box 902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667" name="Text Box 9026"/>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668" name="Text Box 9027"/>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669" name="Text Box 9028"/>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670" name="Text Box 9029"/>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671" name="Text Box 9030"/>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672" name="Text Box 903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673" name="Text Box 903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674" name="Text Box 903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675" name="Text Box 903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676" name="Text Box 903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677" name="Text Box 903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678" name="Text Box 9037"/>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679" name="Text Box 9038"/>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680" name="Text Box 903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681" name="Text Box 904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682" name="Text Box 9041"/>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683" name="Text Box 9042"/>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684" name="Text Box 9043"/>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685" name="Text Box 9044"/>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686" name="Text Box 904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687" name="Text Box 9046"/>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688" name="Text Box 904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689" name="Text Box 904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690" name="Text Box 904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691" name="Text Box 905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692" name="Text Box 905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693" name="Text Box 905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694" name="Text Box 905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695" name="Text Box 905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696" name="Text Box 905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697" name="Text Box 9056"/>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698" name="Text Box 9057"/>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699" name="Text Box 9058"/>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700" name="Text Box 9059"/>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701" name="Text Box 9060"/>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702" name="Text Box 9061"/>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703" name="Text Box 9062"/>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704" name="Text Box 906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705" name="Text Box 906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706" name="Text Box 906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707" name="Text Box 906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708" name="Text Box 906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709" name="Text Box 906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710" name="Text Box 906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711" name="Text Box 907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7712" name="Text Box 9071"/>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7713" name="Text Box 9072"/>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714" name="Text Box 9073"/>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715" name="Text Box 9074"/>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716" name="Text Box 907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717" name="Text Box 9076"/>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718" name="Text Box 9077"/>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7719" name="Text Box 9078"/>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720" name="Text Box 907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721" name="Text Box 908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722" name="Text Box 908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723" name="Text Box 908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724" name="Text Box 908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725" name="Text Box 908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726" name="Text Box 908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727" name="Text Box 9086"/>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7728" name="Text Box 9087"/>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7729" name="Text Box 9088"/>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730" name="Text Box 908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731" name="Text Box 909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732" name="Text Box 909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733" name="Text Box 909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734" name="Text Box 909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735" name="Text Box 909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736" name="Text Box 909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737" name="Text Box 909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738" name="Text Box 909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739" name="Text Box 909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740" name="Text Box 909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741" name="Text Box 910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742" name="Text Box 9101"/>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743" name="Text Box 9102"/>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744" name="Text Box 910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745" name="Text Box 910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746" name="Text Box 910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747" name="Text Box 910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748" name="Text Box 910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749" name="Text Box 910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750" name="Text Box 910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751" name="Text Box 911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752" name="Text Box 911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753" name="Text Box 911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754" name="Text Box 911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755" name="Text Box 911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756" name="Text Box 911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757" name="Text Box 911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758" name="Text Box 9117"/>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759" name="Text Box 9118"/>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760" name="Text Box 911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761" name="Text Box 912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762" name="Text Box 912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763" name="Text Box 912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764" name="Text Box 912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765" name="Text Box 912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766" name="Text Box 912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767" name="Text Box 912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768" name="Text Box 9127"/>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769" name="Text Box 9128"/>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770" name="Text Box 9129"/>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771" name="Text Box 9130"/>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772" name="Text Box 9131"/>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773" name="Text Box 9132"/>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774" name="Text Box 9133"/>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775" name="Text Box 9134"/>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776" name="Text Box 913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777" name="Text Box 9136"/>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778" name="Text Box 913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779" name="Text Box 913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780" name="Text Box 913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781" name="Text Box 914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782" name="Text Box 914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783" name="Text Box 914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784" name="Text Box 9143"/>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785" name="Text Box 9144"/>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786" name="Text Box 914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787" name="Text Box 9146"/>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788" name="Text Box 9147"/>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789" name="Text Box 9148"/>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790" name="Text Box 9149"/>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791" name="Text Box 9150"/>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792" name="Text Box 9151"/>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793" name="Text Box 9152"/>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794" name="Text Box 915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795" name="Text Box 915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796" name="Text Box 915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797" name="Text Box 915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798" name="Text Box 915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799" name="Text Box 915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800" name="Text Box 915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801" name="Text Box 916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802" name="Text Box 916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803" name="Text Box 916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804" name="Text Box 916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805" name="Text Box 916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806" name="Text Box 916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807" name="Text Box 9166"/>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808" name="Text Box 9167"/>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809" name="Text Box 9168"/>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810" name="Text Box 916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811" name="Text Box 917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812" name="Text Box 917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813" name="Text Box 917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814" name="Text Box 917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815" name="Text Box 917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816" name="Text Box 917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817" name="Text Box 917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818" name="Text Box 917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819" name="Text Box 917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820" name="Text Box 917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821" name="Text Box 918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822" name="Text Box 9181"/>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823" name="Text Box 9182"/>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824" name="Text Box 918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825" name="Text Box 918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826" name="Text Box 918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827" name="Text Box 918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828" name="Text Box 918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829" name="Text Box 918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830" name="Text Box 918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831" name="Text Box 919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832" name="Text Box 919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833" name="Text Box 919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834" name="Text Box 919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835" name="Text Box 919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836" name="Text Box 919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837" name="Text Box 919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838" name="Text Box 9197"/>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839" name="Text Box 9198"/>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840" name="Text Box 9199"/>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841" name="Text Box 9200"/>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842" name="Text Box 920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843" name="Text Box 920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844" name="Text Box 920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845" name="Text Box 920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846" name="Text Box 920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847" name="Text Box 920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848" name="Text Box 920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849" name="Text Box 920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850" name="Text Box 920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851" name="Text Box 921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852" name="Text Box 921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853" name="Text Box 921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854" name="Text Box 921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855" name="Text Box 921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856" name="Text Box 921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857" name="Text Box 9216"/>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858" name="Text Box 921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859" name="Text Box 921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860" name="Text Box 921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861" name="Text Box 922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862" name="Text Box 922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863" name="Text Box 922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864" name="Text Box 922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865" name="Text Box 922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866" name="Text Box 922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867" name="Text Box 922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868" name="Text Box 922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869" name="Text Box 922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870" name="Text Box 9229"/>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871" name="Text Box 9230"/>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872" name="Text Box 9231"/>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873" name="Text Box 9232"/>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874" name="Text Box 923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875" name="Text Box 923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876" name="Text Box 923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877" name="Text Box 923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878" name="Text Box 923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879" name="Text Box 923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880" name="Text Box 923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881" name="Text Box 924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882" name="Text Box 924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883" name="Text Box 924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884" name="Text Box 924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885" name="Text Box 924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886" name="Text Box 924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887" name="Text Box 9246"/>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888" name="Text Box 9247"/>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889" name="Text Box 9248"/>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890" name="Text Box 924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891" name="Text Box 925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892" name="Text Box 925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893" name="Text Box 925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894" name="Text Box 925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895" name="Text Box 925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896" name="Text Box 925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897" name="Text Box 925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898" name="Text Box 925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899" name="Text Box 925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900" name="Text Box 925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901" name="Text Box 926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902" name="Text Box 9261"/>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903" name="Text Box 9262"/>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904" name="Text Box 9263"/>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905" name="Text Box 9264"/>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906" name="Text Box 926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907" name="Text Box 926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908" name="Text Box 926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909" name="Text Box 926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910" name="Text Box 926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911" name="Text Box 927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912" name="Text Box 927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913" name="Text Box 927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914" name="Text Box 927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915" name="Text Box 927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916" name="Text Box 927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917" name="Text Box 927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918" name="Text Box 9277"/>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919" name="Text Box 9278"/>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920" name="Text Box 9279"/>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921" name="Text Box 9280"/>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922" name="Text Box 928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923" name="Text Box 928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924" name="Text Box 928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925" name="Text Box 928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926" name="Text Box 928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927" name="Text Box 928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928" name="Text Box 928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929" name="Text Box 928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930" name="Text Box 928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931" name="Text Box 929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932" name="Text Box 929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933" name="Text Box 929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934" name="Text Box 9293"/>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935" name="Text Box 9294"/>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936" name="Text Box 929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937" name="Text Box 9296"/>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938" name="Text Box 929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939" name="Text Box 929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940" name="Text Box 929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941" name="Text Box 930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942" name="Text Box 930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943" name="Text Box 930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944" name="Text Box 930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945" name="Text Box 930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946" name="Text Box 930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947" name="Text Box 930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948" name="Text Box 930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949" name="Text Box 930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950" name="Text Box 9309"/>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951" name="Text Box 9310"/>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952" name="Text Box 9311"/>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953" name="Text Box 9312"/>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954" name="Text Box 931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955" name="Text Box 931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956" name="Text Box 931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957" name="Text Box 931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958" name="Text Box 931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959" name="Text Box 931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960" name="Text Box 9319"/>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961" name="Text Box 9320"/>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962" name="Text Box 9321"/>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963" name="Text Box 9322"/>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964" name="Text Box 9323"/>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965" name="Text Box 9324"/>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966" name="Text Box 932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967" name="Text Box 9326"/>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968" name="Text Box 9327"/>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969" name="Text Box 9328"/>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970" name="Text Box 932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971" name="Text Box 933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972" name="Text Box 933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973" name="Text Box 933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974" name="Text Box 933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975" name="Text Box 933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976" name="Text Box 933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977" name="Text Box 9336"/>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978" name="Text Box 9337"/>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979" name="Text Box 9338"/>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980" name="Text Box 9339"/>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7981" name="Text Box 9340"/>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982" name="Text Box 9341"/>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983" name="Text Box 9342"/>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984" name="Text Box 934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7985" name="Text Box 934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986" name="Text Box 934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987" name="Text Box 934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988" name="Text Box 934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989" name="Text Box 934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990" name="Text Box 934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7991" name="Text Box 935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992" name="Text Box 935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993" name="Text Box 935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994" name="Text Box 935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995" name="Text Box 935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996" name="Text Box 935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7997" name="Text Box 935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998" name="Text Box 9357"/>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7999" name="Text Box 9358"/>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000" name="Text Box 935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001" name="Text Box 936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002" name="Text Box 936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003" name="Text Box 936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004" name="Text Box 936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005" name="Text Box 936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006" name="Text Box 936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007" name="Text Box 936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008" name="Text Box 936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009" name="Text Box 936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010" name="Text Box 936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011" name="Text Box 937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012" name="Text Box 937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013" name="Text Box 937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8014" name="Text Box 9373"/>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8015" name="Text Box 9374"/>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016" name="Text Box 937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017" name="Text Box 9376"/>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018" name="Text Box 937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019" name="Text Box 937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020" name="Text Box 937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021" name="Text Box 938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022" name="Text Box 938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023" name="Text Box 938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024" name="Text Box 938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025" name="Text Box 938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026" name="Text Box 938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027" name="Text Box 938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028" name="Text Box 938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029" name="Text Box 938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030" name="Text Box 938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031" name="Text Box 939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8032" name="Text Box 9391"/>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8033" name="Text Box 9392"/>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034" name="Text Box 939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035" name="Text Box 939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036" name="Text Box 939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037" name="Text Box 939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038" name="Text Box 939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039" name="Text Box 939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040" name="Text Box 939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041" name="Text Box 940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042" name="Text Box 940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043" name="Text Box 940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044" name="Text Box 940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045" name="Text Box 940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046" name="Text Box 940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047" name="Text Box 9406"/>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8048" name="Text Box 9407"/>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8049" name="Text Box 9408"/>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050" name="Text Box 940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051" name="Text Box 941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052" name="Text Box 941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053" name="Text Box 941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054" name="Text Box 941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055" name="Text Box 941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056" name="Text Box 941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057" name="Text Box 941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058" name="Text Box 941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059" name="Text Box 941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060" name="Text Box 941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061" name="Text Box 942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8062" name="Text Box 9421"/>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8063" name="Text Box 9422"/>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064" name="Text Box 942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065" name="Text Box 942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066" name="Text Box 942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067" name="Text Box 942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068" name="Text Box 942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069" name="Text Box 942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070" name="Text Box 942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071" name="Text Box 943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072" name="Text Box 943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073" name="Text Box 943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074" name="Text Box 943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075" name="Text Box 943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076" name="Text Box 943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077" name="Text Box 943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8078" name="Text Box 9437"/>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8079" name="Text Box 9438"/>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080" name="Text Box 943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081" name="Text Box 944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082" name="Text Box 944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083" name="Text Box 944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084" name="Text Box 944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085" name="Text Box 944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086" name="Text Box 944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087" name="Text Box 944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088" name="Text Box 944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089" name="Text Box 944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090" name="Text Box 944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091" name="Text Box 945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092" name="Text Box 945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093" name="Text Box 945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094" name="Text Box 945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095" name="Text Box 945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8096" name="Text Box 945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8097" name="Text Box 9456"/>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098" name="Text Box 945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099" name="Text Box 945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100" name="Text Box 945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101" name="Text Box 946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102" name="Text Box 946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103" name="Text Box 946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104" name="Text Box 946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105" name="Text Box 946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106" name="Text Box 946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107" name="Text Box 946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108" name="Text Box 946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109" name="Text Box 946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110" name="Text Box 946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111" name="Text Box 947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8112" name="Text Box 9471"/>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8113" name="Text Box 9472"/>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8114"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8115"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8116"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8117"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8118"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8119"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12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12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12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12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12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12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12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12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128"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129"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8130"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8131"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8132"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8133"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8134"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8135"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13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13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13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13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14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14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14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14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14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14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8146"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8147"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8148"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8149"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8150"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8151"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15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15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15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15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15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15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158"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159"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8160"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8161"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8162"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8163"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8164"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8165"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8166"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8167"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16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16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17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17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17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17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17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17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8176"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8177"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17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17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18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18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18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18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18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18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18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18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18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18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8190"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8191"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19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19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19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19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19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19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19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19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20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20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20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20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20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20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8206"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8207"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208"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209"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21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21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21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21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21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21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8216"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8217"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8218"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8219"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8220"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8221"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8222"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8223"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22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22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22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22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22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22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23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23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8232"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8233"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8234"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8235"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8236"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8237"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8238"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8239"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24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24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24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24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24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24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24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24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24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24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25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25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25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25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8254"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8255"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25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25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25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25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26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26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26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26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26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26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26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26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26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26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8270"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8271"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27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27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27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27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27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27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27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27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28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28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28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28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28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28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28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28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8288"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8289"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29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29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29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29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29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29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29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29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29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29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30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30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30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30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8304"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8305"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30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30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30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30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31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31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31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31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31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31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31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31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8318"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8319"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32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32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32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32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32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32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32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32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32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32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33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33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33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33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8334"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8335"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33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33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33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33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34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34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34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34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34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34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34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34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34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34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35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35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8352"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8353"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35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35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35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35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35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835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36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36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36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36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36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836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36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836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8368"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8369"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370"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371"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372"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373"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374"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375"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37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37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37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37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38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38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38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38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38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38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386"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387"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388"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389"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390"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391"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39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39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39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39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39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39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39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39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40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40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402"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403"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404"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405"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406"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407"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40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40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41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41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41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41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41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41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8416"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8417"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418"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419"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420"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421"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422"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423"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42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42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42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42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42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42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43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43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8432"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8433"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43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43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43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43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43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43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44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44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44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44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44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44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8446"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8447"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44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44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45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45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45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45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45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45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45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45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45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45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46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46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8462"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8463"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46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46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46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46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46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46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47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47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8472"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8473"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8474"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8475"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8476"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8477"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8478"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8479"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48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48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48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48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48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48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48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48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8488"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8489"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8490"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8491"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8492"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8493"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8494"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8495"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49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49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49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49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50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50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50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50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50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50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50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50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50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50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8510"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8511"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51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51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51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51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51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51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51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51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52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52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52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52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52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52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8526"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8527"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52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52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53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53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53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53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53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53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53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53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53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53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54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54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54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54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8544"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8545"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54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54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54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54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55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55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55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55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55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55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55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55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55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55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8560"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8561"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56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56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56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56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56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56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56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56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57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57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57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57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8574"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8575"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57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57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57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57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58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58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58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58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58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58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58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58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58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58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8590"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8591"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59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59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59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59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59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59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59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59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60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60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60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60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60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60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60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60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8608"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8609"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61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61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61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61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61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61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61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61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61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61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62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62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62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62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8624"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8625"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626"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627"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628"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629"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630"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631"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63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63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63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63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63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63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63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63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64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64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642"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643"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644"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645"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646"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647"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64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64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65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65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65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65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65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65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65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65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658"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659"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660"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661"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662"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663"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66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66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66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66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66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66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67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67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8672"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8673"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674"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675"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676"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677"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678"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679"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68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68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68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68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68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68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68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68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8688"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8689"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69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69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69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69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69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69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69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69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69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69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70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70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8702"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8703"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70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70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70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70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70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70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71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71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71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71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71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71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71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71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8718"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8719"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72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72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72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72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72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72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72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72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8728"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8729"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8730"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8731"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8732"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8733"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8734"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8735"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73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73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73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73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74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74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74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74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8744"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8745"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8746"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8747"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8748"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8749"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8750"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8751"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75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75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75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75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75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75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75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75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76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76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76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76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76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76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8766"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8767"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76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76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77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77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77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77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77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77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77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77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77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77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78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78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8782"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8783"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78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78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78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78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78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78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79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79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79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79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79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79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79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79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79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79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8800"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8801"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80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80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80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80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80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80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80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80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81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81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81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81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81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81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8816"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8817"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81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81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82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82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82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82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82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82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82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82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82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82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8830"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8831"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83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83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83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83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83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83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83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83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84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84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84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84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84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84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8846"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8847"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84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84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85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85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85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85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85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85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85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85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85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85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86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86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86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86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8864"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8865"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86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86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86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86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87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87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87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87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87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87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87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87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87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87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8880"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8881"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882"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883"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884"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885"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886"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887"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88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88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89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89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89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89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89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89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89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89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898"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899"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900"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901"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902"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903"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90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90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90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90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90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90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91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91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91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91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914"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915"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916"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917"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918"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919"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92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92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92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92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92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92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92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92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8928"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8929"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930"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931"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932"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933"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934"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8935"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93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93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93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93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94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94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94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94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8944"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8945"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94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94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94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94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95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95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95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95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95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95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95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95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8958"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8959"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96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96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96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96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96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96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96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96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96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96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97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97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97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897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8974"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8975"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97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97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97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97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98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98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98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98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8984"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8985"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8986"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8987"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8988"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8989"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8990"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8991"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99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899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99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99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99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99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99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899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9000"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9001"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9002"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9003"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9004"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9005"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9006"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9007"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00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00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01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01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01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01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01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01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01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01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01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01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02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02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9022"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9023"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02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02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02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02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02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02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03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03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03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03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03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03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03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03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9038"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9039"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04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04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04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04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04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04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04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04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04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04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05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05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05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05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05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05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9056"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9057"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05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05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06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06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06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06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06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06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06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06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06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06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07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07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9072"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9073"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07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07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07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07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07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07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08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08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08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08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08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08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9086"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9087"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08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08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09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09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09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09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09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09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09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09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09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09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10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10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9102"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9103"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10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10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10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10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10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10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11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11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11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11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11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11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11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11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11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11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9120"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9121"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12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12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12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12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12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12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12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12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13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13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13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13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13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13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9136"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9137"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9138"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9139"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9140"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9141"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9142"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9143"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14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14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14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14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14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14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15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15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15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15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9154"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9155"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9156"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9157"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9158"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9159"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16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16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16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16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16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16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16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16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16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16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9170"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9171"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9172"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9173"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9174"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9175"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17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17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17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17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18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18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18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18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9184"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9185"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9186"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9187"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9188"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9189"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9190"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9191"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19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19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19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19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19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19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19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19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9200"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9201"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20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20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20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20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20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20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20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20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21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21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21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21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9214"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9215"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21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21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21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21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22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22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22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22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22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22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22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22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22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22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9230"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9231"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23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23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23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23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23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23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23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23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9240"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9241"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9242"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9243"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9244"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9245"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9246"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9247"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24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24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25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25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25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25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25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25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9256"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9257"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9258"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9259"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9260"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9261"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9262"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9263"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26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26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26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26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26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26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27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27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27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27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27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27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27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27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9278"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9279"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28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28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28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28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28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28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28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28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28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28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29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29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29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29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9294"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9295"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29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29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29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29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30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30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30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30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30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30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30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30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30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30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31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31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9312"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9313"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31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31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31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31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31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31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32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32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32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32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32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32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32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32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9328"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9329"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33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33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33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33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33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33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33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33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33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33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34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34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9342"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9343"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34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34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34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34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34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34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35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35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35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35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35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35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35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35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9358"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9359"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36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36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36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36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36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36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36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36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36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36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37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37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37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37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37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37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9376"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9377"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37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37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38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38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38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938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38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38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38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38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38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938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39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939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9392"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9393"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394"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395"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396"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397"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398"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399"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40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40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40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40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40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40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40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40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408"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409"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410"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411"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412"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413"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414"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415"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41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41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41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41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42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42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42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42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42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42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426"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427"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428"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429"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430"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431"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43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43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43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43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43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43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438"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439"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9440"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9441"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442"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443"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444"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445"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446"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447"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44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44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45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45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45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45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45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45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9456"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9457"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45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45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46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46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46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46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46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46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46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46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46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46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9470"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9471"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47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47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47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47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47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47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47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47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48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48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48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48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48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48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9486"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9487"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488"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489"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49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49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49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49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49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49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496"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497"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498"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499"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500"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501"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9502"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9503"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50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50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50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50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50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50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51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51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512"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513"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514"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515"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516"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517"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9518"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9519"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52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52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52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52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52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52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52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52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52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52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53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53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53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53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9534"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9535"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53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53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53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53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54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54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54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54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54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54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54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54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54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54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9550"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9551"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55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55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55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55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55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55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55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55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56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56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56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56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56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56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56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56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568"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569"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57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57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57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57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57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57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57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57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57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57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58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58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58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58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584"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585"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58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58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58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58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59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59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59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59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59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59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59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59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9598"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9599"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60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60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60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60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60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60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60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60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60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60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61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61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61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61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9614"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9615"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61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61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61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61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62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62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62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62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62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62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62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62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62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62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63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63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632"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633"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63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63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63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63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63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63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64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64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64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64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64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64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64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64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648"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649"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650" name="Text Box 902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651" name="Text Box 9026"/>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652" name="Text Box 9027"/>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653" name="Text Box 9028"/>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654" name="Text Box 9029"/>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655" name="Text Box 9030"/>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656" name="Text Box 903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657" name="Text Box 903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658" name="Text Box 903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659" name="Text Box 903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660" name="Text Box 903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661" name="Text Box 903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662" name="Text Box 9037"/>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663" name="Text Box 9038"/>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664" name="Text Box 903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665" name="Text Box 904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666" name="Text Box 9041"/>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667" name="Text Box 9042"/>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668" name="Text Box 9043"/>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669" name="Text Box 9044"/>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670" name="Text Box 904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671" name="Text Box 9046"/>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672" name="Text Box 904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673" name="Text Box 904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674" name="Text Box 904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675" name="Text Box 905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676" name="Text Box 905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677" name="Text Box 905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678" name="Text Box 905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679" name="Text Box 905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680" name="Text Box 905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681" name="Text Box 9056"/>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682" name="Text Box 9057"/>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683" name="Text Box 9058"/>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684" name="Text Box 9059"/>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685" name="Text Box 9060"/>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686" name="Text Box 9061"/>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687" name="Text Box 9062"/>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688" name="Text Box 906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689" name="Text Box 906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690" name="Text Box 906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691" name="Text Box 906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692" name="Text Box 906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693" name="Text Box 906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694" name="Text Box 906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695" name="Text Box 907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9696" name="Text Box 9071"/>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9697" name="Text Box 9072"/>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698" name="Text Box 9073"/>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699" name="Text Box 9074"/>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700" name="Text Box 907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701" name="Text Box 9076"/>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702" name="Text Box 9077"/>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9703" name="Text Box 9078"/>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704" name="Text Box 907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705" name="Text Box 908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706" name="Text Box 908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707" name="Text Box 908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708" name="Text Box 908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709" name="Text Box 908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710" name="Text Box 908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711" name="Text Box 9086"/>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9712" name="Text Box 9087"/>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9713" name="Text Box 9088"/>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714" name="Text Box 908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715" name="Text Box 909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716" name="Text Box 909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717" name="Text Box 909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718" name="Text Box 909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719" name="Text Box 909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720" name="Text Box 909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721" name="Text Box 909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722" name="Text Box 909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723" name="Text Box 909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724" name="Text Box 909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725" name="Text Box 910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9726" name="Text Box 9101"/>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9727" name="Text Box 9102"/>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728" name="Text Box 910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729" name="Text Box 910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730" name="Text Box 910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731" name="Text Box 910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732" name="Text Box 910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733" name="Text Box 910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734" name="Text Box 910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735" name="Text Box 911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736" name="Text Box 911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737" name="Text Box 911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738" name="Text Box 911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739" name="Text Box 911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740" name="Text Box 911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741" name="Text Box 911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9742" name="Text Box 9117"/>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9743" name="Text Box 9118"/>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744" name="Text Box 911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745" name="Text Box 912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746" name="Text Box 912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747" name="Text Box 912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748" name="Text Box 912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749" name="Text Box 912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750" name="Text Box 912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751" name="Text Box 912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752" name="Text Box 9127"/>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753" name="Text Box 9128"/>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754" name="Text Box 9129"/>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755" name="Text Box 9130"/>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756" name="Text Box 9131"/>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757" name="Text Box 9132"/>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9758" name="Text Box 9133"/>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9759" name="Text Box 9134"/>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760" name="Text Box 913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761" name="Text Box 9136"/>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762" name="Text Box 913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763" name="Text Box 913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764" name="Text Box 913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765" name="Text Box 914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766" name="Text Box 914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767" name="Text Box 914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768" name="Text Box 9143"/>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769" name="Text Box 9144"/>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770" name="Text Box 914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771" name="Text Box 9146"/>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772" name="Text Box 9147"/>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773" name="Text Box 9148"/>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9774" name="Text Box 9149"/>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9775" name="Text Box 9150"/>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776" name="Text Box 9151"/>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777" name="Text Box 9152"/>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778" name="Text Box 915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779" name="Text Box 915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780" name="Text Box 915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781" name="Text Box 915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782" name="Text Box 915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783" name="Text Box 915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784" name="Text Box 915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785" name="Text Box 916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786" name="Text Box 916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787" name="Text Box 916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788" name="Text Box 916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789" name="Text Box 916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9790" name="Text Box 916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9791" name="Text Box 9166"/>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792" name="Text Box 9167"/>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793" name="Text Box 9168"/>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794" name="Text Box 916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795" name="Text Box 917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796" name="Text Box 917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797" name="Text Box 917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798" name="Text Box 917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799" name="Text Box 917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800" name="Text Box 917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801" name="Text Box 917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802" name="Text Box 917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803" name="Text Box 917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804" name="Text Box 917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805" name="Text Box 918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9806" name="Text Box 9181"/>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9807" name="Text Box 9182"/>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808" name="Text Box 918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809" name="Text Box 918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810" name="Text Box 918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811" name="Text Box 918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812" name="Text Box 918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813" name="Text Box 918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814" name="Text Box 918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815" name="Text Box 919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816" name="Text Box 919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817" name="Text Box 919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818" name="Text Box 919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819" name="Text Box 919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820" name="Text Box 919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821" name="Text Box 919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822" name="Text Box 9197"/>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823" name="Text Box 9198"/>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824" name="Text Box 9199"/>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825" name="Text Box 9200"/>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826" name="Text Box 920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827" name="Text Box 920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828" name="Text Box 920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829" name="Text Box 920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830" name="Text Box 920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831" name="Text Box 920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832" name="Text Box 920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833" name="Text Box 920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834" name="Text Box 920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835" name="Text Box 921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836" name="Text Box 921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837" name="Text Box 921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838" name="Text Box 921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839" name="Text Box 921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840" name="Text Box 921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841" name="Text Box 9216"/>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842" name="Text Box 921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843" name="Text Box 921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844" name="Text Box 921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845" name="Text Box 922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846" name="Text Box 922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847" name="Text Box 922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848" name="Text Box 922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849" name="Text Box 922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850" name="Text Box 922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851" name="Text Box 922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852" name="Text Box 922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853" name="Text Box 922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9854" name="Text Box 9229"/>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9855" name="Text Box 9230"/>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856" name="Text Box 9231"/>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857" name="Text Box 9232"/>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858" name="Text Box 923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859" name="Text Box 923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860" name="Text Box 923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861" name="Text Box 923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862" name="Text Box 923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863" name="Text Box 923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864" name="Text Box 923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865" name="Text Box 924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866" name="Text Box 924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867" name="Text Box 924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868" name="Text Box 924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869" name="Text Box 924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9870" name="Text Box 924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9871" name="Text Box 9246"/>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872" name="Text Box 9247"/>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873" name="Text Box 9248"/>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874" name="Text Box 924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875" name="Text Box 925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876" name="Text Box 925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877" name="Text Box 925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878" name="Text Box 925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879" name="Text Box 925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880" name="Text Box 925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881" name="Text Box 925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882" name="Text Box 925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883" name="Text Box 925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884" name="Text Box 925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885" name="Text Box 926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886" name="Text Box 9261"/>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887" name="Text Box 9262"/>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888" name="Text Box 9263"/>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889" name="Text Box 9264"/>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890" name="Text Box 926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891" name="Text Box 926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892" name="Text Box 926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893" name="Text Box 926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894" name="Text Box 926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895" name="Text Box 927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896" name="Text Box 927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897" name="Text Box 927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898" name="Text Box 927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899" name="Text Box 927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900" name="Text Box 927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901" name="Text Box 927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902" name="Text Box 9277"/>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903" name="Text Box 9278"/>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904" name="Text Box 9279"/>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905" name="Text Box 9280"/>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906" name="Text Box 928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907" name="Text Box 928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908" name="Text Box 928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909" name="Text Box 928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910" name="Text Box 928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911" name="Text Box 928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912" name="Text Box 928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913" name="Text Box 928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914" name="Text Box 928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915" name="Text Box 929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916" name="Text Box 929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917" name="Text Box 929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9918" name="Text Box 9293"/>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9919" name="Text Box 9294"/>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920" name="Text Box 929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921" name="Text Box 9296"/>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922" name="Text Box 929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923" name="Text Box 929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924" name="Text Box 929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925" name="Text Box 930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926" name="Text Box 930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927" name="Text Box 930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928" name="Text Box 930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929" name="Text Box 930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930" name="Text Box 930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931" name="Text Box 930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932" name="Text Box 930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933" name="Text Box 930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9934" name="Text Box 9309"/>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9935" name="Text Box 9310"/>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936" name="Text Box 9311"/>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937" name="Text Box 9312"/>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938" name="Text Box 931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939" name="Text Box 931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940" name="Text Box 931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941" name="Text Box 931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942" name="Text Box 931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943" name="Text Box 931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944" name="Text Box 9319"/>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945" name="Text Box 9320"/>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946" name="Text Box 9321"/>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947" name="Text Box 9322"/>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948" name="Text Box 9323"/>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949" name="Text Box 9324"/>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9950" name="Text Box 932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9951" name="Text Box 9326"/>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952" name="Text Box 9327"/>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953" name="Text Box 9328"/>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954" name="Text Box 932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955" name="Text Box 933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956" name="Text Box 933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957" name="Text Box 933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958" name="Text Box 933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959" name="Text Box 933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960" name="Text Box 933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961" name="Text Box 9336"/>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962" name="Text Box 9337"/>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963" name="Text Box 9338"/>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964" name="Text Box 9339"/>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9965" name="Text Box 9340"/>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9966" name="Text Box 9341"/>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9967" name="Text Box 9342"/>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968" name="Text Box 934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969" name="Text Box 934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970" name="Text Box 934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971" name="Text Box 934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972" name="Text Box 934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973" name="Text Box 934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974" name="Text Box 934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975" name="Text Box 935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976" name="Text Box 935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977" name="Text Box 935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978" name="Text Box 935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979" name="Text Box 935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980" name="Text Box 935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981" name="Text Box 935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9982" name="Text Box 9357"/>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9983" name="Text Box 9358"/>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984" name="Text Box 935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9985" name="Text Box 936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986" name="Text Box 936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987" name="Text Box 936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988" name="Text Box 936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989" name="Text Box 936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990" name="Text Box 936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9991" name="Text Box 936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992" name="Text Box 936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993" name="Text Box 936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994" name="Text Box 936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995" name="Text Box 937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996" name="Text Box 937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9997" name="Text Box 937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9998" name="Text Box 9373"/>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9999" name="Text Box 9374"/>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000" name="Text Box 937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001" name="Text Box 9376"/>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002" name="Text Box 937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003" name="Text Box 937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004" name="Text Box 937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005" name="Text Box 938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006" name="Text Box 938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007" name="Text Box 938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008" name="Text Box 938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009" name="Text Box 938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010" name="Text Box 938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011" name="Text Box 938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012" name="Text Box 938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013" name="Text Box 938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014" name="Text Box 938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015" name="Text Box 939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10016" name="Text Box 9391"/>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10017" name="Text Box 9392"/>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018" name="Text Box 939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019" name="Text Box 939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020" name="Text Box 939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021" name="Text Box 939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022" name="Text Box 939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023" name="Text Box 939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024" name="Text Box 939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025" name="Text Box 940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026" name="Text Box 940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027" name="Text Box 940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028" name="Text Box 940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029" name="Text Box 940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030" name="Text Box 940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031" name="Text Box 9406"/>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10032" name="Text Box 9407"/>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10033" name="Text Box 9408"/>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034" name="Text Box 940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035" name="Text Box 941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036" name="Text Box 941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037" name="Text Box 941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038" name="Text Box 941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039" name="Text Box 941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040" name="Text Box 941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041" name="Text Box 941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042" name="Text Box 941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043" name="Text Box 941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044" name="Text Box 941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045" name="Text Box 942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10046" name="Text Box 9421"/>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10047" name="Text Box 9422"/>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048" name="Text Box 942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049" name="Text Box 942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050" name="Text Box 942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051" name="Text Box 942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052" name="Text Box 942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053" name="Text Box 942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054" name="Text Box 942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055" name="Text Box 943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056" name="Text Box 943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057" name="Text Box 943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058" name="Text Box 943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059" name="Text Box 943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060" name="Text Box 943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061" name="Text Box 943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10062" name="Text Box 9437"/>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10063" name="Text Box 9438"/>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064" name="Text Box 943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065" name="Text Box 944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066" name="Text Box 944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067" name="Text Box 944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068" name="Text Box 9443"/>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069" name="Text Box 9444"/>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070" name="Text Box 944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071" name="Text Box 9446"/>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072" name="Text Box 944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073" name="Text Box 944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074" name="Text Box 9449"/>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075" name="Text Box 9450"/>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076" name="Text Box 9451"/>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077" name="Text Box 9452"/>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078" name="Text Box 9453"/>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079" name="Text Box 9454"/>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10080" name="Text Box 945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10081" name="Text Box 9456"/>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082" name="Text Box 9457"/>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083" name="Text Box 9458"/>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084" name="Text Box 9459"/>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085" name="Text Box 9460"/>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086" name="Text Box 9461"/>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087" name="Text Box 9462"/>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088" name="Text Box 9463"/>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089" name="Text Box 9464"/>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090" name="Text Box 946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091" name="Text Box 9466"/>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092" name="Text Box 9467"/>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093" name="Text Box 9468"/>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094" name="Text Box 9469"/>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095" name="Text Box 9470"/>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10096" name="Text Box 9471"/>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10097" name="Text Box 9472"/>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10098"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10099"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10100"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10101"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10102"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10103"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10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10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10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10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10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10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11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11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11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11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10114"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10115"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10116"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10117"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10118"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10119"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12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12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12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12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12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12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12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12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128"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129"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10130"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10131"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10132"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10133"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10134"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10135"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13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13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13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13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14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14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14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14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10144"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10145"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10146"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10147"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10148"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10149"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10150"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180975"/>
    <xdr:sp macro="" textlink="">
      <xdr:nvSpPr>
        <xdr:cNvPr id="10151" name="Text Box 5"/>
        <xdr:cNvSpPr txBox="1">
          <a:spLocks noChangeArrowheads="1"/>
        </xdr:cNvSpPr>
      </xdr:nvSpPr>
      <xdr:spPr bwMode="auto">
        <a:xfrm>
          <a:off x="4981575" y="8534400"/>
          <a:ext cx="762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15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15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15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15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15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15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158"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159"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10160"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19100"/>
    <xdr:sp macro="" textlink="">
      <xdr:nvSpPr>
        <xdr:cNvPr id="10161" name="Text Box 5"/>
        <xdr:cNvSpPr txBox="1">
          <a:spLocks noChangeArrowheads="1"/>
        </xdr:cNvSpPr>
      </xdr:nvSpPr>
      <xdr:spPr bwMode="auto">
        <a:xfrm>
          <a:off x="4981575" y="8534400"/>
          <a:ext cx="76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16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16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16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16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16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16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16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16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17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17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17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17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10174"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10175"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17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17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17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17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18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18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18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18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18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18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18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18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18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18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10190"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10191"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192"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193"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19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19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19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19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19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19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10200"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10201"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10202"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10203"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10204"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10205"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10206"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10207"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208"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209"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21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21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21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21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21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21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10216"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10217"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10218"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10219"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10220"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10221"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10222"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10223"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22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22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22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22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22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22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23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23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23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23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23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23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23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23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10238"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10239"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24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24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24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24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24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24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24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24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24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24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25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25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25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25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10254"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10255"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25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25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25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25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26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26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26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26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26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26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26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26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26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26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27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27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10272"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10273"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27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27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27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27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27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27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28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28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28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28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28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28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286"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287"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10288"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10289"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29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29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29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29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29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29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29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29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29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29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30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30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10302"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10303"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30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30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30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30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30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30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31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31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31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31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31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31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31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31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10318"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57200"/>
    <xdr:sp macro="" textlink="">
      <xdr:nvSpPr>
        <xdr:cNvPr id="10319" name="Text Box 5"/>
        <xdr:cNvSpPr txBox="1">
          <a:spLocks noChangeArrowheads="1"/>
        </xdr:cNvSpPr>
      </xdr:nvSpPr>
      <xdr:spPr bwMode="auto">
        <a:xfrm>
          <a:off x="4981575" y="8534400"/>
          <a:ext cx="76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32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32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32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32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324"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325"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326"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327"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32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32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330"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331"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332"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333"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334"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335"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10336"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10337"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338"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339"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340"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341"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342"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71475"/>
    <xdr:sp macro="" textlink="">
      <xdr:nvSpPr>
        <xdr:cNvPr id="10343" name="Text Box 5"/>
        <xdr:cNvSpPr txBox="1">
          <a:spLocks noChangeArrowheads="1"/>
        </xdr:cNvSpPr>
      </xdr:nvSpPr>
      <xdr:spPr bwMode="auto">
        <a:xfrm>
          <a:off x="4981575" y="8534400"/>
          <a:ext cx="762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344"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345"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346"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347"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348"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09575"/>
    <xdr:sp macro="" textlink="">
      <xdr:nvSpPr>
        <xdr:cNvPr id="10349" name="Text Box 5"/>
        <xdr:cNvSpPr txBox="1">
          <a:spLocks noChangeArrowheads="1"/>
        </xdr:cNvSpPr>
      </xdr:nvSpPr>
      <xdr:spPr bwMode="auto">
        <a:xfrm>
          <a:off x="4981575" y="8534400"/>
          <a:ext cx="762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350"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47675"/>
    <xdr:sp macro="" textlink="">
      <xdr:nvSpPr>
        <xdr:cNvPr id="10351" name="Text Box 5"/>
        <xdr:cNvSpPr txBox="1">
          <a:spLocks noChangeArrowheads="1"/>
        </xdr:cNvSpPr>
      </xdr:nvSpPr>
      <xdr:spPr bwMode="auto">
        <a:xfrm>
          <a:off x="4981575" y="8534400"/>
          <a:ext cx="762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10352"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438150"/>
    <xdr:sp macro="" textlink="">
      <xdr:nvSpPr>
        <xdr:cNvPr id="10353" name="Text Box 5"/>
        <xdr:cNvSpPr txBox="1">
          <a:spLocks noChangeArrowheads="1"/>
        </xdr:cNvSpPr>
      </xdr:nvSpPr>
      <xdr:spPr bwMode="auto">
        <a:xfrm>
          <a:off x="4981575" y="8534400"/>
          <a:ext cx="762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354"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355"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356"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357"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358"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359"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36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36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36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36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36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36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36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36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36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36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370"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371"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372"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373"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374"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375"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37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37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37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37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38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38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38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38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38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38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386"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387"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388"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389"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390"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391"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39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39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39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39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39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39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39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39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10400"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10401"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402"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403"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404"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405"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406"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407"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40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40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41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41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41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41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41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41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10416"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10417"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41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41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42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42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42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42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42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42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42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42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42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42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0430"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0431"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43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43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43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43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43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43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43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43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44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44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44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44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44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44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0446"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0447"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44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44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45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45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45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45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45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45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456"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457"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458"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459"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460"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461"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0462"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0463"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46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46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46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46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46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46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47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47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472"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473"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474"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475"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476"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477"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0478"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0479"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48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48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48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48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48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48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48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48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48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48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49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49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49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49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0494"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0495"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49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49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49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49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50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50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50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50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50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50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50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50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50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50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0510"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0511"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51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51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51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51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51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51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51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51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52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52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52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52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52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52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52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52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528"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529"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53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53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53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53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53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53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53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53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53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53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54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54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54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54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544"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545"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54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54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54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54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55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55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55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55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55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55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55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55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0558"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0559"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56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56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56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56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56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56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56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56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56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56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57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57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57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57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0574"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0575"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57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57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57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57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58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58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58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58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58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58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58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58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58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58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59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59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592"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593"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59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59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59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59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59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59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60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60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60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60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60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60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60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60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608"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609"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610"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611"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612"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613"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614"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615"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61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61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61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61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62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62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62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62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62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62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626"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627"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628"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629"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630"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631"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63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63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63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63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63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63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63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63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64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64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642"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643"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644"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645"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646"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647"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64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64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65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65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65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65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65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65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10656"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10657"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658"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659"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660"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661"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662"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663"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66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66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66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66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66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66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67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67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10672"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10673"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67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67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67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67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67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67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68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68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68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68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68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68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0686"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0687"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68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68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69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69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69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69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69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69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69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69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69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69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70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70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0702"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0703"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70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70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70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70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70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70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71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71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712"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713"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714"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715"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716"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717"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0718"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0719"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72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72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72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72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72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72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72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72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728"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729"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730"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731"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732"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733"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0734"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0735"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73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73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73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73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74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74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74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74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74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74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74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74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74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74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0750"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0751"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75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75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75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75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75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75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75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75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76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76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76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76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76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76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0766"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0767"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76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76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77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77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77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77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77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77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77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77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77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77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78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78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78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78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784"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785"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78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78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78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78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79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79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79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79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79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79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79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79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79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79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800"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801"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80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80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80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80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80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80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80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80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81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81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81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81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0814"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0815"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81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81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81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81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82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82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82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82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82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82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82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82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82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82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0830"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0831"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83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83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83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83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83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83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83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83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84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84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84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84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84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84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84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84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848"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849"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85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85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85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85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85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85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85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85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85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85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86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86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86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86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864"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865"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866"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867"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868"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869"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870"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871"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87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87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87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87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87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87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87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87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88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88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882"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883"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884"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885"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886"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887"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88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88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89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89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89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89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89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89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89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89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898"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899"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900"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901"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902"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903"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90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90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90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90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90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90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91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91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10912"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10913"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914"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915"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916"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917"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918"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0919"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92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92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92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92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92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92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92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92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10928"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10929"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93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93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93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93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93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93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93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93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93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93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94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94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0942"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0943"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94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94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94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94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94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94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95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95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95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95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95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95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95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095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0958"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0959"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96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96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96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96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96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96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96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96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968"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969"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970"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971"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972"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973"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0974"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0975"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97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97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97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97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98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98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98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98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984"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985"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986"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987"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988"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0989"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0990"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0991"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99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099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99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99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99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99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99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099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00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00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00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00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00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00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1006"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1007"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00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00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01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01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01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01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01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01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01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01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01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01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02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02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1022"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1023"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02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02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02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02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02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02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03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03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03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03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03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03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03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03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03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03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040"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041"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04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04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04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04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04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04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04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04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05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05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05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05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05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05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056"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057"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05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05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06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06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06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06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06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06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06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06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06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06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1070"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1071"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07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07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07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07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07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07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07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07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08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08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08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08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08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08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1086"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1087"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08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08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09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09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09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09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09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09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09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09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09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09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10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10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10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10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104"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105"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10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10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10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10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11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11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11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11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11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11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11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11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11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11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120"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121"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122"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123"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124"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125"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126"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127"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12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12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13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13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13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13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13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13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13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13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138"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139"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140"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141"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142"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143"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14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14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14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14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14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14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15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15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15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15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154"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155"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156"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157"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158"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159"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16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16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16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16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16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16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16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16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11168"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11169"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170"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171"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172"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173"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174"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175"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17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17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17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17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18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18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18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18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11184"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11185"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18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18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18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18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19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19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19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19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19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19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19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19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1198"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1199"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20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20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20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20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20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20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20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20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20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20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21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21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21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21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1214"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1215"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21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21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21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21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22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22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22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22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224"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225"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226"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227"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228"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229"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1230"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1231"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23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23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23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23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23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23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23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23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240"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241"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242"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243"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244"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245"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1246"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1247"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24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24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25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25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25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25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25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25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25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25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25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25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26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26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1262"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1263"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26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26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26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26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26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26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27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27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27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27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27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27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27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27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1278"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1279"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28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28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28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28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28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28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28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28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28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28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29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29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29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29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29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29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296"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297"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29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29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30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30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30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30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30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30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30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30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30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30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31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31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312"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313"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31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31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31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31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31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31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32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32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32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32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32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32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1326"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1327"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32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32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33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33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33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33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33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33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33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33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33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33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34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34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1342"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1343"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34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34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34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34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34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34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35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35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35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35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35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35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35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35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35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35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360"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361"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36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36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36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36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36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36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36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36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37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37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37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37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37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37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376"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377"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378"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379"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380"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381"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382"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383"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38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38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38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38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38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38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39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39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39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39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394"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395"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396"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397"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398"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399"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40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40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40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40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40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40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40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40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40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40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410"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411"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412"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413"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414"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415"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41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41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41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41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42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42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42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42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11424"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11425"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426"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427"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428"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429"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430"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09550"/>
    <xdr:sp macro="" textlink="">
      <xdr:nvSpPr>
        <xdr:cNvPr id="11431" name="Text Box 5"/>
        <xdr:cNvSpPr txBox="1">
          <a:spLocks noChangeArrowheads="1"/>
        </xdr:cNvSpPr>
      </xdr:nvSpPr>
      <xdr:spPr bwMode="auto">
        <a:xfrm>
          <a:off x="4981575" y="85344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43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43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43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43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43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43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43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43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11440"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76225"/>
    <xdr:sp macro="" textlink="">
      <xdr:nvSpPr>
        <xdr:cNvPr id="11441" name="Text Box 5"/>
        <xdr:cNvSpPr txBox="1">
          <a:spLocks noChangeArrowheads="1"/>
        </xdr:cNvSpPr>
      </xdr:nvSpPr>
      <xdr:spPr bwMode="auto">
        <a:xfrm>
          <a:off x="4981575" y="8534400"/>
          <a:ext cx="76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44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44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44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44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44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44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44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44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45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45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45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45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1454"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1455"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45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45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45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45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46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46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46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46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46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46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46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46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46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46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1470"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1471"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472"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473"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47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47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47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47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47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47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480"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481"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482"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483"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484"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485"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1486"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1487"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488"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489"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49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49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49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49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49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49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496"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497"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498"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499"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500"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501"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1502"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1503"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50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50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50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50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50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50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51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51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51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51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51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51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51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51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1518"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1519"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52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52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52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52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52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52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52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52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52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52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53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53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53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53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1534"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1535"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53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53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53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53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54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54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54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54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54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54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54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54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54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54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55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55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552"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553"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55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55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55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55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55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55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56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56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56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56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56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56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566"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567"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568"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569"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57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57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57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57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57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57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57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57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57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57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58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58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1582"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1583"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58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58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58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58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58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58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59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59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59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59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59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59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59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59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1598"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14325"/>
    <xdr:sp macro="" textlink="">
      <xdr:nvSpPr>
        <xdr:cNvPr id="11599" name="Text Box 5"/>
        <xdr:cNvSpPr txBox="1">
          <a:spLocks noChangeArrowheads="1"/>
        </xdr:cNvSpPr>
      </xdr:nvSpPr>
      <xdr:spPr bwMode="auto">
        <a:xfrm>
          <a:off x="4981575" y="8534400"/>
          <a:ext cx="76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60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60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60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60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604"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605"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606"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607"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60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60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610"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611"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612"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613"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614"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615"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616"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617"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618"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619"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620"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621"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622"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28600"/>
    <xdr:sp macro="" textlink="">
      <xdr:nvSpPr>
        <xdr:cNvPr id="11623" name="Text Box 5"/>
        <xdr:cNvSpPr txBox="1">
          <a:spLocks noChangeArrowheads="1"/>
        </xdr:cNvSpPr>
      </xdr:nvSpPr>
      <xdr:spPr bwMode="auto">
        <a:xfrm>
          <a:off x="4981575" y="8534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624"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625"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626"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627"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628"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66700"/>
    <xdr:sp macro="" textlink="">
      <xdr:nvSpPr>
        <xdr:cNvPr id="11629" name="Text Box 5"/>
        <xdr:cNvSpPr txBox="1">
          <a:spLocks noChangeArrowheads="1"/>
        </xdr:cNvSpPr>
      </xdr:nvSpPr>
      <xdr:spPr bwMode="auto">
        <a:xfrm>
          <a:off x="4981575" y="8534400"/>
          <a:ext cx="76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630"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304800"/>
    <xdr:sp macro="" textlink="">
      <xdr:nvSpPr>
        <xdr:cNvPr id="11631" name="Text Box 5"/>
        <xdr:cNvSpPr txBox="1">
          <a:spLocks noChangeArrowheads="1"/>
        </xdr:cNvSpPr>
      </xdr:nvSpPr>
      <xdr:spPr bwMode="auto">
        <a:xfrm>
          <a:off x="4981575" y="8534400"/>
          <a:ext cx="7620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632"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56</xdr:row>
      <xdr:rowOff>0</xdr:rowOff>
    </xdr:from>
    <xdr:ext cx="76200" cy="295275"/>
    <xdr:sp macro="" textlink="">
      <xdr:nvSpPr>
        <xdr:cNvPr id="11633" name="Text Box 5"/>
        <xdr:cNvSpPr txBox="1">
          <a:spLocks noChangeArrowheads="1"/>
        </xdr:cNvSpPr>
      </xdr:nvSpPr>
      <xdr:spPr bwMode="auto">
        <a:xfrm>
          <a:off x="4981575" y="8534400"/>
          <a:ext cx="762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xdr:col>
      <xdr:colOff>0</xdr:colOff>
      <xdr:row>45</xdr:row>
      <xdr:rowOff>0</xdr:rowOff>
    </xdr:from>
    <xdr:to>
      <xdr:col>3</xdr:col>
      <xdr:colOff>76200</xdr:colOff>
      <xdr:row>46</xdr:row>
      <xdr:rowOff>66675</xdr:rowOff>
    </xdr:to>
    <xdr:sp macro="" textlink="">
      <xdr:nvSpPr>
        <xdr:cNvPr id="11634" name="Text Box 5"/>
        <xdr:cNvSpPr txBox="1">
          <a:spLocks noChangeArrowheads="1"/>
        </xdr:cNvSpPr>
      </xdr:nvSpPr>
      <xdr:spPr bwMode="auto">
        <a:xfrm>
          <a:off x="4981575" y="6438900"/>
          <a:ext cx="76200" cy="257175"/>
        </a:xfrm>
        <a:prstGeom prst="rect">
          <a:avLst/>
        </a:prstGeom>
        <a:noFill/>
        <a:ln w="9525">
          <a:noFill/>
          <a:miter lim="800000"/>
          <a:headEnd/>
          <a:tailEnd/>
        </a:ln>
      </xdr:spPr>
    </xdr:sp>
    <xdr:clientData/>
  </xdr:twoCellAnchor>
  <xdr:twoCellAnchor editAs="oneCell">
    <xdr:from>
      <xdr:col>3</xdr:col>
      <xdr:colOff>0</xdr:colOff>
      <xdr:row>45</xdr:row>
      <xdr:rowOff>0</xdr:rowOff>
    </xdr:from>
    <xdr:to>
      <xdr:col>3</xdr:col>
      <xdr:colOff>76200</xdr:colOff>
      <xdr:row>46</xdr:row>
      <xdr:rowOff>66675</xdr:rowOff>
    </xdr:to>
    <xdr:sp macro="" textlink="">
      <xdr:nvSpPr>
        <xdr:cNvPr id="11635" name="Text Box 5"/>
        <xdr:cNvSpPr txBox="1">
          <a:spLocks noChangeArrowheads="1"/>
        </xdr:cNvSpPr>
      </xdr:nvSpPr>
      <xdr:spPr bwMode="auto">
        <a:xfrm>
          <a:off x="4981575" y="6438900"/>
          <a:ext cx="76200" cy="257175"/>
        </a:xfrm>
        <a:prstGeom prst="rect">
          <a:avLst/>
        </a:prstGeom>
        <a:noFill/>
        <a:ln w="9525">
          <a:noFill/>
          <a:miter lim="800000"/>
          <a:headEnd/>
          <a:tailEnd/>
        </a:ln>
      </xdr:spPr>
    </xdr:sp>
    <xdr:clientData/>
  </xdr:twoCellAnchor>
  <xdr:twoCellAnchor editAs="oneCell">
    <xdr:from>
      <xdr:col>3</xdr:col>
      <xdr:colOff>0</xdr:colOff>
      <xdr:row>45</xdr:row>
      <xdr:rowOff>0</xdr:rowOff>
    </xdr:from>
    <xdr:to>
      <xdr:col>3</xdr:col>
      <xdr:colOff>76200</xdr:colOff>
      <xdr:row>46</xdr:row>
      <xdr:rowOff>66675</xdr:rowOff>
    </xdr:to>
    <xdr:sp macro="" textlink="">
      <xdr:nvSpPr>
        <xdr:cNvPr id="11636" name="Text Box 5"/>
        <xdr:cNvSpPr txBox="1">
          <a:spLocks noChangeArrowheads="1"/>
        </xdr:cNvSpPr>
      </xdr:nvSpPr>
      <xdr:spPr bwMode="auto">
        <a:xfrm>
          <a:off x="4981575" y="6438900"/>
          <a:ext cx="76200" cy="257175"/>
        </a:xfrm>
        <a:prstGeom prst="rect">
          <a:avLst/>
        </a:prstGeom>
        <a:noFill/>
        <a:ln w="9525">
          <a:noFill/>
          <a:miter lim="800000"/>
          <a:headEnd/>
          <a:tailEnd/>
        </a:ln>
      </xdr:spPr>
    </xdr:sp>
    <xdr:clientData/>
  </xdr:twoCellAnchor>
  <xdr:twoCellAnchor editAs="oneCell">
    <xdr:from>
      <xdr:col>3</xdr:col>
      <xdr:colOff>0</xdr:colOff>
      <xdr:row>45</xdr:row>
      <xdr:rowOff>0</xdr:rowOff>
    </xdr:from>
    <xdr:to>
      <xdr:col>3</xdr:col>
      <xdr:colOff>76200</xdr:colOff>
      <xdr:row>46</xdr:row>
      <xdr:rowOff>66675</xdr:rowOff>
    </xdr:to>
    <xdr:sp macro="" textlink="">
      <xdr:nvSpPr>
        <xdr:cNvPr id="11637" name="Text Box 5"/>
        <xdr:cNvSpPr txBox="1">
          <a:spLocks noChangeArrowheads="1"/>
        </xdr:cNvSpPr>
      </xdr:nvSpPr>
      <xdr:spPr bwMode="auto">
        <a:xfrm>
          <a:off x="4981575" y="6438900"/>
          <a:ext cx="76200" cy="257175"/>
        </a:xfrm>
        <a:prstGeom prst="rect">
          <a:avLst/>
        </a:prstGeom>
        <a:noFill/>
        <a:ln w="9525">
          <a:noFill/>
          <a:miter lim="800000"/>
          <a:headEnd/>
          <a:tailEnd/>
        </a:ln>
      </xdr:spPr>
    </xdr:sp>
    <xdr:clientData/>
  </xdr:twoCellAnchor>
  <xdr:twoCellAnchor editAs="oneCell">
    <xdr:from>
      <xdr:col>3</xdr:col>
      <xdr:colOff>0</xdr:colOff>
      <xdr:row>45</xdr:row>
      <xdr:rowOff>0</xdr:rowOff>
    </xdr:from>
    <xdr:to>
      <xdr:col>3</xdr:col>
      <xdr:colOff>76200</xdr:colOff>
      <xdr:row>46</xdr:row>
      <xdr:rowOff>66675</xdr:rowOff>
    </xdr:to>
    <xdr:sp macro="" textlink="">
      <xdr:nvSpPr>
        <xdr:cNvPr id="11638" name="Text Box 5"/>
        <xdr:cNvSpPr txBox="1">
          <a:spLocks noChangeArrowheads="1"/>
        </xdr:cNvSpPr>
      </xdr:nvSpPr>
      <xdr:spPr bwMode="auto">
        <a:xfrm>
          <a:off x="4981575" y="6438900"/>
          <a:ext cx="76200" cy="257175"/>
        </a:xfrm>
        <a:prstGeom prst="rect">
          <a:avLst/>
        </a:prstGeom>
        <a:noFill/>
        <a:ln w="9525">
          <a:noFill/>
          <a:miter lim="800000"/>
          <a:headEnd/>
          <a:tailEnd/>
        </a:ln>
      </xdr:spPr>
    </xdr:sp>
    <xdr:clientData/>
  </xdr:twoCellAnchor>
  <xdr:twoCellAnchor editAs="oneCell">
    <xdr:from>
      <xdr:col>3</xdr:col>
      <xdr:colOff>0</xdr:colOff>
      <xdr:row>45</xdr:row>
      <xdr:rowOff>0</xdr:rowOff>
    </xdr:from>
    <xdr:to>
      <xdr:col>3</xdr:col>
      <xdr:colOff>76200</xdr:colOff>
      <xdr:row>46</xdr:row>
      <xdr:rowOff>66675</xdr:rowOff>
    </xdr:to>
    <xdr:sp macro="" textlink="">
      <xdr:nvSpPr>
        <xdr:cNvPr id="11639" name="Text Box 5"/>
        <xdr:cNvSpPr txBox="1">
          <a:spLocks noChangeArrowheads="1"/>
        </xdr:cNvSpPr>
      </xdr:nvSpPr>
      <xdr:spPr bwMode="auto">
        <a:xfrm>
          <a:off x="4981575" y="6438900"/>
          <a:ext cx="76200" cy="257175"/>
        </a:xfrm>
        <a:prstGeom prst="rect">
          <a:avLst/>
        </a:prstGeom>
        <a:noFill/>
        <a:ln w="9525">
          <a:noFill/>
          <a:miter lim="800000"/>
          <a:headEnd/>
          <a:tailEnd/>
        </a:ln>
      </xdr:spPr>
    </xdr:sp>
    <xdr:clientData/>
  </xdr:twoCellAnchor>
  <xdr:twoCellAnchor editAs="oneCell">
    <xdr:from>
      <xdr:col>3</xdr:col>
      <xdr:colOff>0</xdr:colOff>
      <xdr:row>45</xdr:row>
      <xdr:rowOff>0</xdr:rowOff>
    </xdr:from>
    <xdr:to>
      <xdr:col>3</xdr:col>
      <xdr:colOff>76200</xdr:colOff>
      <xdr:row>46</xdr:row>
      <xdr:rowOff>104775</xdr:rowOff>
    </xdr:to>
    <xdr:sp macro="" textlink="">
      <xdr:nvSpPr>
        <xdr:cNvPr id="11640" name="Text Box 5"/>
        <xdr:cNvSpPr txBox="1">
          <a:spLocks noChangeArrowheads="1"/>
        </xdr:cNvSpPr>
      </xdr:nvSpPr>
      <xdr:spPr bwMode="auto">
        <a:xfrm>
          <a:off x="4981575" y="6438900"/>
          <a:ext cx="76200" cy="295275"/>
        </a:xfrm>
        <a:prstGeom prst="rect">
          <a:avLst/>
        </a:prstGeom>
        <a:noFill/>
        <a:ln w="9525">
          <a:noFill/>
          <a:miter lim="800000"/>
          <a:headEnd/>
          <a:tailEnd/>
        </a:ln>
      </xdr:spPr>
    </xdr:sp>
    <xdr:clientData/>
  </xdr:twoCellAnchor>
  <xdr:twoCellAnchor editAs="oneCell">
    <xdr:from>
      <xdr:col>3</xdr:col>
      <xdr:colOff>0</xdr:colOff>
      <xdr:row>45</xdr:row>
      <xdr:rowOff>0</xdr:rowOff>
    </xdr:from>
    <xdr:to>
      <xdr:col>3</xdr:col>
      <xdr:colOff>76200</xdr:colOff>
      <xdr:row>46</xdr:row>
      <xdr:rowOff>104775</xdr:rowOff>
    </xdr:to>
    <xdr:sp macro="" textlink="">
      <xdr:nvSpPr>
        <xdr:cNvPr id="11641" name="Text Box 5"/>
        <xdr:cNvSpPr txBox="1">
          <a:spLocks noChangeArrowheads="1"/>
        </xdr:cNvSpPr>
      </xdr:nvSpPr>
      <xdr:spPr bwMode="auto">
        <a:xfrm>
          <a:off x="4981575" y="6438900"/>
          <a:ext cx="76200" cy="295275"/>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76200</xdr:colOff>
      <xdr:row>42</xdr:row>
      <xdr:rowOff>104775</xdr:rowOff>
    </xdr:to>
    <xdr:sp macro="" textlink="">
      <xdr:nvSpPr>
        <xdr:cNvPr id="11642" name="Text Box 5"/>
        <xdr:cNvSpPr txBox="1">
          <a:spLocks noChangeArrowheads="1"/>
        </xdr:cNvSpPr>
      </xdr:nvSpPr>
      <xdr:spPr bwMode="auto">
        <a:xfrm>
          <a:off x="4981575" y="5676900"/>
          <a:ext cx="76200" cy="295275"/>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76200</xdr:colOff>
      <xdr:row>42</xdr:row>
      <xdr:rowOff>104775</xdr:rowOff>
    </xdr:to>
    <xdr:sp macro="" textlink="">
      <xdr:nvSpPr>
        <xdr:cNvPr id="11643" name="Text Box 5"/>
        <xdr:cNvSpPr txBox="1">
          <a:spLocks noChangeArrowheads="1"/>
        </xdr:cNvSpPr>
      </xdr:nvSpPr>
      <xdr:spPr bwMode="auto">
        <a:xfrm>
          <a:off x="4981575" y="5676900"/>
          <a:ext cx="76200" cy="295275"/>
        </a:xfrm>
        <a:prstGeom prst="rect">
          <a:avLst/>
        </a:prstGeom>
        <a:noFill/>
        <a:ln w="9525">
          <a:noFill/>
          <a:miter lim="800000"/>
          <a:headEnd/>
          <a:tailEnd/>
        </a:ln>
      </xdr:spPr>
    </xdr:sp>
    <xdr:clientData/>
  </xdr:twoCellAnchor>
  <xdr:twoCellAnchor editAs="oneCell">
    <xdr:from>
      <xdr:col>3</xdr:col>
      <xdr:colOff>0</xdr:colOff>
      <xdr:row>43</xdr:row>
      <xdr:rowOff>0</xdr:rowOff>
    </xdr:from>
    <xdr:to>
      <xdr:col>3</xdr:col>
      <xdr:colOff>76200</xdr:colOff>
      <xdr:row>44</xdr:row>
      <xdr:rowOff>66675</xdr:rowOff>
    </xdr:to>
    <xdr:sp macro="" textlink="">
      <xdr:nvSpPr>
        <xdr:cNvPr id="11644" name="Text Box 5"/>
        <xdr:cNvSpPr txBox="1">
          <a:spLocks noChangeArrowheads="1"/>
        </xdr:cNvSpPr>
      </xdr:nvSpPr>
      <xdr:spPr bwMode="auto">
        <a:xfrm>
          <a:off x="4981575" y="6057900"/>
          <a:ext cx="76200" cy="257175"/>
        </a:xfrm>
        <a:prstGeom prst="rect">
          <a:avLst/>
        </a:prstGeom>
        <a:noFill/>
        <a:ln w="9525">
          <a:noFill/>
          <a:miter lim="800000"/>
          <a:headEnd/>
          <a:tailEnd/>
        </a:ln>
      </xdr:spPr>
    </xdr:sp>
    <xdr:clientData/>
  </xdr:twoCellAnchor>
  <xdr:twoCellAnchor editAs="oneCell">
    <xdr:from>
      <xdr:col>3</xdr:col>
      <xdr:colOff>0</xdr:colOff>
      <xdr:row>43</xdr:row>
      <xdr:rowOff>0</xdr:rowOff>
    </xdr:from>
    <xdr:to>
      <xdr:col>3</xdr:col>
      <xdr:colOff>76200</xdr:colOff>
      <xdr:row>44</xdr:row>
      <xdr:rowOff>66675</xdr:rowOff>
    </xdr:to>
    <xdr:sp macro="" textlink="">
      <xdr:nvSpPr>
        <xdr:cNvPr id="11645" name="Text Box 5"/>
        <xdr:cNvSpPr txBox="1">
          <a:spLocks noChangeArrowheads="1"/>
        </xdr:cNvSpPr>
      </xdr:nvSpPr>
      <xdr:spPr bwMode="auto">
        <a:xfrm>
          <a:off x="4981575" y="6057900"/>
          <a:ext cx="76200" cy="257175"/>
        </a:xfrm>
        <a:prstGeom prst="rect">
          <a:avLst/>
        </a:prstGeom>
        <a:noFill/>
        <a:ln w="9525">
          <a:noFill/>
          <a:miter lim="800000"/>
          <a:headEnd/>
          <a:tailEnd/>
        </a:ln>
      </xdr:spPr>
    </xdr:sp>
    <xdr:clientData/>
  </xdr:twoCellAnchor>
  <xdr:twoCellAnchor editAs="oneCell">
    <xdr:from>
      <xdr:col>3</xdr:col>
      <xdr:colOff>0</xdr:colOff>
      <xdr:row>43</xdr:row>
      <xdr:rowOff>0</xdr:rowOff>
    </xdr:from>
    <xdr:to>
      <xdr:col>3</xdr:col>
      <xdr:colOff>76200</xdr:colOff>
      <xdr:row>44</xdr:row>
      <xdr:rowOff>66675</xdr:rowOff>
    </xdr:to>
    <xdr:sp macro="" textlink="">
      <xdr:nvSpPr>
        <xdr:cNvPr id="11646" name="Text Box 5"/>
        <xdr:cNvSpPr txBox="1">
          <a:spLocks noChangeArrowheads="1"/>
        </xdr:cNvSpPr>
      </xdr:nvSpPr>
      <xdr:spPr bwMode="auto">
        <a:xfrm>
          <a:off x="4981575" y="6057900"/>
          <a:ext cx="76200" cy="257175"/>
        </a:xfrm>
        <a:prstGeom prst="rect">
          <a:avLst/>
        </a:prstGeom>
        <a:noFill/>
        <a:ln w="9525">
          <a:noFill/>
          <a:miter lim="800000"/>
          <a:headEnd/>
          <a:tailEnd/>
        </a:ln>
      </xdr:spPr>
    </xdr:sp>
    <xdr:clientData/>
  </xdr:twoCellAnchor>
  <xdr:twoCellAnchor editAs="oneCell">
    <xdr:from>
      <xdr:col>3</xdr:col>
      <xdr:colOff>0</xdr:colOff>
      <xdr:row>43</xdr:row>
      <xdr:rowOff>0</xdr:rowOff>
    </xdr:from>
    <xdr:to>
      <xdr:col>3</xdr:col>
      <xdr:colOff>76200</xdr:colOff>
      <xdr:row>44</xdr:row>
      <xdr:rowOff>66675</xdr:rowOff>
    </xdr:to>
    <xdr:sp macro="" textlink="">
      <xdr:nvSpPr>
        <xdr:cNvPr id="11647" name="Text Box 5"/>
        <xdr:cNvSpPr txBox="1">
          <a:spLocks noChangeArrowheads="1"/>
        </xdr:cNvSpPr>
      </xdr:nvSpPr>
      <xdr:spPr bwMode="auto">
        <a:xfrm>
          <a:off x="4981575" y="6057900"/>
          <a:ext cx="76200" cy="257175"/>
        </a:xfrm>
        <a:prstGeom prst="rect">
          <a:avLst/>
        </a:prstGeom>
        <a:noFill/>
        <a:ln w="9525">
          <a:noFill/>
          <a:miter lim="800000"/>
          <a:headEnd/>
          <a:tailEnd/>
        </a:ln>
      </xdr:spPr>
    </xdr:sp>
    <xdr:clientData/>
  </xdr:twoCellAnchor>
  <xdr:twoCellAnchor editAs="oneCell">
    <xdr:from>
      <xdr:col>3</xdr:col>
      <xdr:colOff>0</xdr:colOff>
      <xdr:row>43</xdr:row>
      <xdr:rowOff>0</xdr:rowOff>
    </xdr:from>
    <xdr:to>
      <xdr:col>3</xdr:col>
      <xdr:colOff>76200</xdr:colOff>
      <xdr:row>44</xdr:row>
      <xdr:rowOff>66675</xdr:rowOff>
    </xdr:to>
    <xdr:sp macro="" textlink="">
      <xdr:nvSpPr>
        <xdr:cNvPr id="11648" name="Text Box 5"/>
        <xdr:cNvSpPr txBox="1">
          <a:spLocks noChangeArrowheads="1"/>
        </xdr:cNvSpPr>
      </xdr:nvSpPr>
      <xdr:spPr bwMode="auto">
        <a:xfrm>
          <a:off x="4981575" y="6057900"/>
          <a:ext cx="76200" cy="257175"/>
        </a:xfrm>
        <a:prstGeom prst="rect">
          <a:avLst/>
        </a:prstGeom>
        <a:noFill/>
        <a:ln w="9525">
          <a:noFill/>
          <a:miter lim="800000"/>
          <a:headEnd/>
          <a:tailEnd/>
        </a:ln>
      </xdr:spPr>
    </xdr:sp>
    <xdr:clientData/>
  </xdr:twoCellAnchor>
  <xdr:twoCellAnchor editAs="oneCell">
    <xdr:from>
      <xdr:col>3</xdr:col>
      <xdr:colOff>0</xdr:colOff>
      <xdr:row>43</xdr:row>
      <xdr:rowOff>0</xdr:rowOff>
    </xdr:from>
    <xdr:to>
      <xdr:col>3</xdr:col>
      <xdr:colOff>76200</xdr:colOff>
      <xdr:row>44</xdr:row>
      <xdr:rowOff>66675</xdr:rowOff>
    </xdr:to>
    <xdr:sp macro="" textlink="">
      <xdr:nvSpPr>
        <xdr:cNvPr id="11649" name="Text Box 5"/>
        <xdr:cNvSpPr txBox="1">
          <a:spLocks noChangeArrowheads="1"/>
        </xdr:cNvSpPr>
      </xdr:nvSpPr>
      <xdr:spPr bwMode="auto">
        <a:xfrm>
          <a:off x="4981575" y="6057900"/>
          <a:ext cx="76200" cy="257175"/>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76200</xdr:colOff>
      <xdr:row>42</xdr:row>
      <xdr:rowOff>104775</xdr:rowOff>
    </xdr:to>
    <xdr:sp macro="" textlink="">
      <xdr:nvSpPr>
        <xdr:cNvPr id="11650" name="Text Box 5"/>
        <xdr:cNvSpPr txBox="1">
          <a:spLocks noChangeArrowheads="1"/>
        </xdr:cNvSpPr>
      </xdr:nvSpPr>
      <xdr:spPr bwMode="auto">
        <a:xfrm>
          <a:off x="4981575" y="5676900"/>
          <a:ext cx="76200" cy="295275"/>
        </a:xfrm>
        <a:prstGeom prst="rect">
          <a:avLst/>
        </a:prstGeom>
        <a:noFill/>
        <a:ln w="9525">
          <a:noFill/>
          <a:miter lim="800000"/>
          <a:headEnd/>
          <a:tailEnd/>
        </a:ln>
      </xdr:spPr>
    </xdr:sp>
    <xdr:clientData/>
  </xdr:twoCellAnchor>
  <xdr:twoCellAnchor editAs="oneCell">
    <xdr:from>
      <xdr:col>3</xdr:col>
      <xdr:colOff>0</xdr:colOff>
      <xdr:row>41</xdr:row>
      <xdr:rowOff>0</xdr:rowOff>
    </xdr:from>
    <xdr:to>
      <xdr:col>3</xdr:col>
      <xdr:colOff>76200</xdr:colOff>
      <xdr:row>42</xdr:row>
      <xdr:rowOff>104775</xdr:rowOff>
    </xdr:to>
    <xdr:sp macro="" textlink="">
      <xdr:nvSpPr>
        <xdr:cNvPr id="11651" name="Text Box 5"/>
        <xdr:cNvSpPr txBox="1">
          <a:spLocks noChangeArrowheads="1"/>
        </xdr:cNvSpPr>
      </xdr:nvSpPr>
      <xdr:spPr bwMode="auto">
        <a:xfrm>
          <a:off x="4981575" y="5676900"/>
          <a:ext cx="76200" cy="2952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76200</xdr:colOff>
      <xdr:row>43</xdr:row>
      <xdr:rowOff>57150</xdr:rowOff>
    </xdr:to>
    <xdr:sp macro="" textlink="">
      <xdr:nvSpPr>
        <xdr:cNvPr id="11652" name="Text Box 5"/>
        <xdr:cNvSpPr txBox="1">
          <a:spLocks noChangeArrowheads="1"/>
        </xdr:cNvSpPr>
      </xdr:nvSpPr>
      <xdr:spPr bwMode="auto">
        <a:xfrm>
          <a:off x="4981575" y="5867400"/>
          <a:ext cx="76200" cy="247650"/>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76200</xdr:colOff>
      <xdr:row>43</xdr:row>
      <xdr:rowOff>57150</xdr:rowOff>
    </xdr:to>
    <xdr:sp macro="" textlink="">
      <xdr:nvSpPr>
        <xdr:cNvPr id="11653" name="Text Box 5"/>
        <xdr:cNvSpPr txBox="1">
          <a:spLocks noChangeArrowheads="1"/>
        </xdr:cNvSpPr>
      </xdr:nvSpPr>
      <xdr:spPr bwMode="auto">
        <a:xfrm>
          <a:off x="4981575" y="5867400"/>
          <a:ext cx="76200" cy="247650"/>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76200</xdr:colOff>
      <xdr:row>43</xdr:row>
      <xdr:rowOff>57150</xdr:rowOff>
    </xdr:to>
    <xdr:sp macro="" textlink="">
      <xdr:nvSpPr>
        <xdr:cNvPr id="11654" name="Text Box 5"/>
        <xdr:cNvSpPr txBox="1">
          <a:spLocks noChangeArrowheads="1"/>
        </xdr:cNvSpPr>
      </xdr:nvSpPr>
      <xdr:spPr bwMode="auto">
        <a:xfrm>
          <a:off x="4981575" y="5867400"/>
          <a:ext cx="76200" cy="247650"/>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76200</xdr:colOff>
      <xdr:row>43</xdr:row>
      <xdr:rowOff>57150</xdr:rowOff>
    </xdr:to>
    <xdr:sp macro="" textlink="">
      <xdr:nvSpPr>
        <xdr:cNvPr id="11655" name="Text Box 5"/>
        <xdr:cNvSpPr txBox="1">
          <a:spLocks noChangeArrowheads="1"/>
        </xdr:cNvSpPr>
      </xdr:nvSpPr>
      <xdr:spPr bwMode="auto">
        <a:xfrm>
          <a:off x="4981575" y="5867400"/>
          <a:ext cx="76200" cy="247650"/>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76200</xdr:colOff>
      <xdr:row>43</xdr:row>
      <xdr:rowOff>57150</xdr:rowOff>
    </xdr:to>
    <xdr:sp macro="" textlink="">
      <xdr:nvSpPr>
        <xdr:cNvPr id="11656" name="Text Box 5"/>
        <xdr:cNvSpPr txBox="1">
          <a:spLocks noChangeArrowheads="1"/>
        </xdr:cNvSpPr>
      </xdr:nvSpPr>
      <xdr:spPr bwMode="auto">
        <a:xfrm>
          <a:off x="4981575" y="5867400"/>
          <a:ext cx="76200" cy="247650"/>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76200</xdr:colOff>
      <xdr:row>43</xdr:row>
      <xdr:rowOff>57150</xdr:rowOff>
    </xdr:to>
    <xdr:sp macro="" textlink="">
      <xdr:nvSpPr>
        <xdr:cNvPr id="11657" name="Text Box 5"/>
        <xdr:cNvSpPr txBox="1">
          <a:spLocks noChangeArrowheads="1"/>
        </xdr:cNvSpPr>
      </xdr:nvSpPr>
      <xdr:spPr bwMode="auto">
        <a:xfrm>
          <a:off x="4981575" y="5867400"/>
          <a:ext cx="76200" cy="247650"/>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76200</xdr:colOff>
      <xdr:row>43</xdr:row>
      <xdr:rowOff>104775</xdr:rowOff>
    </xdr:to>
    <xdr:sp macro="" textlink="">
      <xdr:nvSpPr>
        <xdr:cNvPr id="11658" name="Text Box 5"/>
        <xdr:cNvSpPr txBox="1">
          <a:spLocks noChangeArrowheads="1"/>
        </xdr:cNvSpPr>
      </xdr:nvSpPr>
      <xdr:spPr bwMode="auto">
        <a:xfrm>
          <a:off x="4981575" y="5867400"/>
          <a:ext cx="76200" cy="2952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76200</xdr:colOff>
      <xdr:row>43</xdr:row>
      <xdr:rowOff>104775</xdr:rowOff>
    </xdr:to>
    <xdr:sp macro="" textlink="">
      <xdr:nvSpPr>
        <xdr:cNvPr id="11659" name="Text Box 5"/>
        <xdr:cNvSpPr txBox="1">
          <a:spLocks noChangeArrowheads="1"/>
        </xdr:cNvSpPr>
      </xdr:nvSpPr>
      <xdr:spPr bwMode="auto">
        <a:xfrm>
          <a:off x="4981575" y="5867400"/>
          <a:ext cx="76200" cy="2952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76200</xdr:colOff>
      <xdr:row>43</xdr:row>
      <xdr:rowOff>104775</xdr:rowOff>
    </xdr:to>
    <xdr:sp macro="" textlink="">
      <xdr:nvSpPr>
        <xdr:cNvPr id="11660" name="Text Box 5"/>
        <xdr:cNvSpPr txBox="1">
          <a:spLocks noChangeArrowheads="1"/>
        </xdr:cNvSpPr>
      </xdr:nvSpPr>
      <xdr:spPr bwMode="auto">
        <a:xfrm>
          <a:off x="4981575" y="5867400"/>
          <a:ext cx="76200" cy="2952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76200</xdr:colOff>
      <xdr:row>43</xdr:row>
      <xdr:rowOff>104775</xdr:rowOff>
    </xdr:to>
    <xdr:sp macro="" textlink="">
      <xdr:nvSpPr>
        <xdr:cNvPr id="11661" name="Text Box 5"/>
        <xdr:cNvSpPr txBox="1">
          <a:spLocks noChangeArrowheads="1"/>
        </xdr:cNvSpPr>
      </xdr:nvSpPr>
      <xdr:spPr bwMode="auto">
        <a:xfrm>
          <a:off x="4981575" y="5867400"/>
          <a:ext cx="76200" cy="2952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76200</xdr:colOff>
      <xdr:row>43</xdr:row>
      <xdr:rowOff>104775</xdr:rowOff>
    </xdr:to>
    <xdr:sp macro="" textlink="">
      <xdr:nvSpPr>
        <xdr:cNvPr id="11662" name="Text Box 5"/>
        <xdr:cNvSpPr txBox="1">
          <a:spLocks noChangeArrowheads="1"/>
        </xdr:cNvSpPr>
      </xdr:nvSpPr>
      <xdr:spPr bwMode="auto">
        <a:xfrm>
          <a:off x="4981575" y="5867400"/>
          <a:ext cx="76200" cy="2952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76200</xdr:colOff>
      <xdr:row>43</xdr:row>
      <xdr:rowOff>104775</xdr:rowOff>
    </xdr:to>
    <xdr:sp macro="" textlink="">
      <xdr:nvSpPr>
        <xdr:cNvPr id="11663" name="Text Box 5"/>
        <xdr:cNvSpPr txBox="1">
          <a:spLocks noChangeArrowheads="1"/>
        </xdr:cNvSpPr>
      </xdr:nvSpPr>
      <xdr:spPr bwMode="auto">
        <a:xfrm>
          <a:off x="4981575" y="5867400"/>
          <a:ext cx="76200" cy="2952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76200</xdr:colOff>
      <xdr:row>43</xdr:row>
      <xdr:rowOff>104775</xdr:rowOff>
    </xdr:to>
    <xdr:sp macro="" textlink="">
      <xdr:nvSpPr>
        <xdr:cNvPr id="11664" name="Text Box 5"/>
        <xdr:cNvSpPr txBox="1">
          <a:spLocks noChangeArrowheads="1"/>
        </xdr:cNvSpPr>
      </xdr:nvSpPr>
      <xdr:spPr bwMode="auto">
        <a:xfrm>
          <a:off x="4981575" y="5867400"/>
          <a:ext cx="76200" cy="2952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76200</xdr:colOff>
      <xdr:row>43</xdr:row>
      <xdr:rowOff>104775</xdr:rowOff>
    </xdr:to>
    <xdr:sp macro="" textlink="">
      <xdr:nvSpPr>
        <xdr:cNvPr id="11665" name="Text Box 5"/>
        <xdr:cNvSpPr txBox="1">
          <a:spLocks noChangeArrowheads="1"/>
        </xdr:cNvSpPr>
      </xdr:nvSpPr>
      <xdr:spPr bwMode="auto">
        <a:xfrm>
          <a:off x="4981575" y="5867400"/>
          <a:ext cx="76200" cy="2952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76200</xdr:colOff>
      <xdr:row>43</xdr:row>
      <xdr:rowOff>104775</xdr:rowOff>
    </xdr:to>
    <xdr:sp macro="" textlink="">
      <xdr:nvSpPr>
        <xdr:cNvPr id="11666" name="Text Box 5"/>
        <xdr:cNvSpPr txBox="1">
          <a:spLocks noChangeArrowheads="1"/>
        </xdr:cNvSpPr>
      </xdr:nvSpPr>
      <xdr:spPr bwMode="auto">
        <a:xfrm>
          <a:off x="4981575" y="5867400"/>
          <a:ext cx="76200" cy="2952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76200</xdr:colOff>
      <xdr:row>43</xdr:row>
      <xdr:rowOff>104775</xdr:rowOff>
    </xdr:to>
    <xdr:sp macro="" textlink="">
      <xdr:nvSpPr>
        <xdr:cNvPr id="11667" name="Text Box 5"/>
        <xdr:cNvSpPr txBox="1">
          <a:spLocks noChangeArrowheads="1"/>
        </xdr:cNvSpPr>
      </xdr:nvSpPr>
      <xdr:spPr bwMode="auto">
        <a:xfrm>
          <a:off x="4981575" y="5867400"/>
          <a:ext cx="76200" cy="2952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76200</xdr:colOff>
      <xdr:row>43</xdr:row>
      <xdr:rowOff>104775</xdr:rowOff>
    </xdr:to>
    <xdr:sp macro="" textlink="">
      <xdr:nvSpPr>
        <xdr:cNvPr id="11668" name="Text Box 5"/>
        <xdr:cNvSpPr txBox="1">
          <a:spLocks noChangeArrowheads="1"/>
        </xdr:cNvSpPr>
      </xdr:nvSpPr>
      <xdr:spPr bwMode="auto">
        <a:xfrm>
          <a:off x="4981575" y="5867400"/>
          <a:ext cx="76200" cy="2952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76200</xdr:colOff>
      <xdr:row>43</xdr:row>
      <xdr:rowOff>104775</xdr:rowOff>
    </xdr:to>
    <xdr:sp macro="" textlink="">
      <xdr:nvSpPr>
        <xdr:cNvPr id="11669" name="Text Box 5"/>
        <xdr:cNvSpPr txBox="1">
          <a:spLocks noChangeArrowheads="1"/>
        </xdr:cNvSpPr>
      </xdr:nvSpPr>
      <xdr:spPr bwMode="auto">
        <a:xfrm>
          <a:off x="4981575" y="5867400"/>
          <a:ext cx="76200" cy="2952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76200</xdr:colOff>
      <xdr:row>43</xdr:row>
      <xdr:rowOff>104775</xdr:rowOff>
    </xdr:to>
    <xdr:sp macro="" textlink="">
      <xdr:nvSpPr>
        <xdr:cNvPr id="11670" name="Text Box 5"/>
        <xdr:cNvSpPr txBox="1">
          <a:spLocks noChangeArrowheads="1"/>
        </xdr:cNvSpPr>
      </xdr:nvSpPr>
      <xdr:spPr bwMode="auto">
        <a:xfrm>
          <a:off x="4981575" y="5867400"/>
          <a:ext cx="76200" cy="2952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76200</xdr:colOff>
      <xdr:row>43</xdr:row>
      <xdr:rowOff>104775</xdr:rowOff>
    </xdr:to>
    <xdr:sp macro="" textlink="">
      <xdr:nvSpPr>
        <xdr:cNvPr id="11671" name="Text Box 5"/>
        <xdr:cNvSpPr txBox="1">
          <a:spLocks noChangeArrowheads="1"/>
        </xdr:cNvSpPr>
      </xdr:nvSpPr>
      <xdr:spPr bwMode="auto">
        <a:xfrm>
          <a:off x="4981575" y="5867400"/>
          <a:ext cx="76200" cy="2952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76200</xdr:colOff>
      <xdr:row>43</xdr:row>
      <xdr:rowOff>104775</xdr:rowOff>
    </xdr:to>
    <xdr:sp macro="" textlink="">
      <xdr:nvSpPr>
        <xdr:cNvPr id="11672" name="Text Box 5"/>
        <xdr:cNvSpPr txBox="1">
          <a:spLocks noChangeArrowheads="1"/>
        </xdr:cNvSpPr>
      </xdr:nvSpPr>
      <xdr:spPr bwMode="auto">
        <a:xfrm>
          <a:off x="4981575" y="5867400"/>
          <a:ext cx="76200" cy="2952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76200</xdr:colOff>
      <xdr:row>43</xdr:row>
      <xdr:rowOff>104775</xdr:rowOff>
    </xdr:to>
    <xdr:sp macro="" textlink="">
      <xdr:nvSpPr>
        <xdr:cNvPr id="11673" name="Text Box 5"/>
        <xdr:cNvSpPr txBox="1">
          <a:spLocks noChangeArrowheads="1"/>
        </xdr:cNvSpPr>
      </xdr:nvSpPr>
      <xdr:spPr bwMode="auto">
        <a:xfrm>
          <a:off x="4981575" y="5867400"/>
          <a:ext cx="76200" cy="2952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76200</xdr:colOff>
      <xdr:row>43</xdr:row>
      <xdr:rowOff>66675</xdr:rowOff>
    </xdr:to>
    <xdr:sp macro="" textlink="">
      <xdr:nvSpPr>
        <xdr:cNvPr id="11674" name="Text Box 5"/>
        <xdr:cNvSpPr txBox="1">
          <a:spLocks noChangeArrowheads="1"/>
        </xdr:cNvSpPr>
      </xdr:nvSpPr>
      <xdr:spPr bwMode="auto">
        <a:xfrm>
          <a:off x="4981575" y="5867400"/>
          <a:ext cx="76200" cy="2571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76200</xdr:colOff>
      <xdr:row>43</xdr:row>
      <xdr:rowOff>66675</xdr:rowOff>
    </xdr:to>
    <xdr:sp macro="" textlink="">
      <xdr:nvSpPr>
        <xdr:cNvPr id="11675" name="Text Box 5"/>
        <xdr:cNvSpPr txBox="1">
          <a:spLocks noChangeArrowheads="1"/>
        </xdr:cNvSpPr>
      </xdr:nvSpPr>
      <xdr:spPr bwMode="auto">
        <a:xfrm>
          <a:off x="4981575" y="5867400"/>
          <a:ext cx="76200" cy="2571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76200</xdr:colOff>
      <xdr:row>43</xdr:row>
      <xdr:rowOff>66675</xdr:rowOff>
    </xdr:to>
    <xdr:sp macro="" textlink="">
      <xdr:nvSpPr>
        <xdr:cNvPr id="11676" name="Text Box 5"/>
        <xdr:cNvSpPr txBox="1">
          <a:spLocks noChangeArrowheads="1"/>
        </xdr:cNvSpPr>
      </xdr:nvSpPr>
      <xdr:spPr bwMode="auto">
        <a:xfrm>
          <a:off x="4981575" y="5867400"/>
          <a:ext cx="76200" cy="2571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76200</xdr:colOff>
      <xdr:row>43</xdr:row>
      <xdr:rowOff>66675</xdr:rowOff>
    </xdr:to>
    <xdr:sp macro="" textlink="">
      <xdr:nvSpPr>
        <xdr:cNvPr id="11677" name="Text Box 5"/>
        <xdr:cNvSpPr txBox="1">
          <a:spLocks noChangeArrowheads="1"/>
        </xdr:cNvSpPr>
      </xdr:nvSpPr>
      <xdr:spPr bwMode="auto">
        <a:xfrm>
          <a:off x="4981575" y="5867400"/>
          <a:ext cx="76200" cy="2571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76200</xdr:colOff>
      <xdr:row>43</xdr:row>
      <xdr:rowOff>66675</xdr:rowOff>
    </xdr:to>
    <xdr:sp macro="" textlink="">
      <xdr:nvSpPr>
        <xdr:cNvPr id="11678" name="Text Box 5"/>
        <xdr:cNvSpPr txBox="1">
          <a:spLocks noChangeArrowheads="1"/>
        </xdr:cNvSpPr>
      </xdr:nvSpPr>
      <xdr:spPr bwMode="auto">
        <a:xfrm>
          <a:off x="4981575" y="5867400"/>
          <a:ext cx="76200" cy="2571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76200</xdr:colOff>
      <xdr:row>43</xdr:row>
      <xdr:rowOff>66675</xdr:rowOff>
    </xdr:to>
    <xdr:sp macro="" textlink="">
      <xdr:nvSpPr>
        <xdr:cNvPr id="11679" name="Text Box 5"/>
        <xdr:cNvSpPr txBox="1">
          <a:spLocks noChangeArrowheads="1"/>
        </xdr:cNvSpPr>
      </xdr:nvSpPr>
      <xdr:spPr bwMode="auto">
        <a:xfrm>
          <a:off x="4981575" y="5867400"/>
          <a:ext cx="76200" cy="2571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76200</xdr:colOff>
      <xdr:row>43</xdr:row>
      <xdr:rowOff>104775</xdr:rowOff>
    </xdr:to>
    <xdr:sp macro="" textlink="">
      <xdr:nvSpPr>
        <xdr:cNvPr id="11680" name="Text Box 5"/>
        <xdr:cNvSpPr txBox="1">
          <a:spLocks noChangeArrowheads="1"/>
        </xdr:cNvSpPr>
      </xdr:nvSpPr>
      <xdr:spPr bwMode="auto">
        <a:xfrm>
          <a:off x="4981575" y="5867400"/>
          <a:ext cx="76200" cy="2952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76200</xdr:colOff>
      <xdr:row>43</xdr:row>
      <xdr:rowOff>104775</xdr:rowOff>
    </xdr:to>
    <xdr:sp macro="" textlink="">
      <xdr:nvSpPr>
        <xdr:cNvPr id="11681" name="Text Box 5"/>
        <xdr:cNvSpPr txBox="1">
          <a:spLocks noChangeArrowheads="1"/>
        </xdr:cNvSpPr>
      </xdr:nvSpPr>
      <xdr:spPr bwMode="auto">
        <a:xfrm>
          <a:off x="4981575" y="5867400"/>
          <a:ext cx="76200" cy="2952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76200</xdr:colOff>
      <xdr:row>43</xdr:row>
      <xdr:rowOff>66675</xdr:rowOff>
    </xdr:to>
    <xdr:sp macro="" textlink="">
      <xdr:nvSpPr>
        <xdr:cNvPr id="11682" name="Text Box 5"/>
        <xdr:cNvSpPr txBox="1">
          <a:spLocks noChangeArrowheads="1"/>
        </xdr:cNvSpPr>
      </xdr:nvSpPr>
      <xdr:spPr bwMode="auto">
        <a:xfrm>
          <a:off x="4981575" y="5867400"/>
          <a:ext cx="76200" cy="2571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76200</xdr:colOff>
      <xdr:row>43</xdr:row>
      <xdr:rowOff>66675</xdr:rowOff>
    </xdr:to>
    <xdr:sp macro="" textlink="">
      <xdr:nvSpPr>
        <xdr:cNvPr id="11683" name="Text Box 5"/>
        <xdr:cNvSpPr txBox="1">
          <a:spLocks noChangeArrowheads="1"/>
        </xdr:cNvSpPr>
      </xdr:nvSpPr>
      <xdr:spPr bwMode="auto">
        <a:xfrm>
          <a:off x="4981575" y="5867400"/>
          <a:ext cx="76200" cy="2571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76200</xdr:colOff>
      <xdr:row>43</xdr:row>
      <xdr:rowOff>66675</xdr:rowOff>
    </xdr:to>
    <xdr:sp macro="" textlink="">
      <xdr:nvSpPr>
        <xdr:cNvPr id="11684" name="Text Box 5"/>
        <xdr:cNvSpPr txBox="1">
          <a:spLocks noChangeArrowheads="1"/>
        </xdr:cNvSpPr>
      </xdr:nvSpPr>
      <xdr:spPr bwMode="auto">
        <a:xfrm>
          <a:off x="4981575" y="5867400"/>
          <a:ext cx="76200" cy="2571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76200</xdr:colOff>
      <xdr:row>43</xdr:row>
      <xdr:rowOff>66675</xdr:rowOff>
    </xdr:to>
    <xdr:sp macro="" textlink="">
      <xdr:nvSpPr>
        <xdr:cNvPr id="11685" name="Text Box 5"/>
        <xdr:cNvSpPr txBox="1">
          <a:spLocks noChangeArrowheads="1"/>
        </xdr:cNvSpPr>
      </xdr:nvSpPr>
      <xdr:spPr bwMode="auto">
        <a:xfrm>
          <a:off x="4981575" y="5867400"/>
          <a:ext cx="76200" cy="2571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76200</xdr:colOff>
      <xdr:row>43</xdr:row>
      <xdr:rowOff>66675</xdr:rowOff>
    </xdr:to>
    <xdr:sp macro="" textlink="">
      <xdr:nvSpPr>
        <xdr:cNvPr id="11686" name="Text Box 5"/>
        <xdr:cNvSpPr txBox="1">
          <a:spLocks noChangeArrowheads="1"/>
        </xdr:cNvSpPr>
      </xdr:nvSpPr>
      <xdr:spPr bwMode="auto">
        <a:xfrm>
          <a:off x="4981575" y="5867400"/>
          <a:ext cx="76200" cy="2571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76200</xdr:colOff>
      <xdr:row>43</xdr:row>
      <xdr:rowOff>66675</xdr:rowOff>
    </xdr:to>
    <xdr:sp macro="" textlink="">
      <xdr:nvSpPr>
        <xdr:cNvPr id="11687" name="Text Box 5"/>
        <xdr:cNvSpPr txBox="1">
          <a:spLocks noChangeArrowheads="1"/>
        </xdr:cNvSpPr>
      </xdr:nvSpPr>
      <xdr:spPr bwMode="auto">
        <a:xfrm>
          <a:off x="4981575" y="5867400"/>
          <a:ext cx="76200" cy="2571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85725</xdr:colOff>
      <xdr:row>43</xdr:row>
      <xdr:rowOff>66675</xdr:rowOff>
    </xdr:to>
    <xdr:sp macro="" textlink="">
      <xdr:nvSpPr>
        <xdr:cNvPr id="11688" name="Text Box 5"/>
        <xdr:cNvSpPr txBox="1">
          <a:spLocks noChangeArrowheads="1"/>
        </xdr:cNvSpPr>
      </xdr:nvSpPr>
      <xdr:spPr bwMode="auto">
        <a:xfrm>
          <a:off x="4981575" y="5867400"/>
          <a:ext cx="85725" cy="2571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85725</xdr:colOff>
      <xdr:row>43</xdr:row>
      <xdr:rowOff>66675</xdr:rowOff>
    </xdr:to>
    <xdr:sp macro="" textlink="">
      <xdr:nvSpPr>
        <xdr:cNvPr id="11689" name="Text Box 5"/>
        <xdr:cNvSpPr txBox="1">
          <a:spLocks noChangeArrowheads="1"/>
        </xdr:cNvSpPr>
      </xdr:nvSpPr>
      <xdr:spPr bwMode="auto">
        <a:xfrm>
          <a:off x="4981575" y="5867400"/>
          <a:ext cx="85725" cy="2571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85725</xdr:colOff>
      <xdr:row>43</xdr:row>
      <xdr:rowOff>66675</xdr:rowOff>
    </xdr:to>
    <xdr:sp macro="" textlink="">
      <xdr:nvSpPr>
        <xdr:cNvPr id="11690" name="Text Box 5"/>
        <xdr:cNvSpPr txBox="1">
          <a:spLocks noChangeArrowheads="1"/>
        </xdr:cNvSpPr>
      </xdr:nvSpPr>
      <xdr:spPr bwMode="auto">
        <a:xfrm>
          <a:off x="4981575" y="5867400"/>
          <a:ext cx="85725" cy="2571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85725</xdr:colOff>
      <xdr:row>43</xdr:row>
      <xdr:rowOff>66675</xdr:rowOff>
    </xdr:to>
    <xdr:sp macro="" textlink="">
      <xdr:nvSpPr>
        <xdr:cNvPr id="11691" name="Text Box 5"/>
        <xdr:cNvSpPr txBox="1">
          <a:spLocks noChangeArrowheads="1"/>
        </xdr:cNvSpPr>
      </xdr:nvSpPr>
      <xdr:spPr bwMode="auto">
        <a:xfrm>
          <a:off x="4981575" y="5867400"/>
          <a:ext cx="85725" cy="2571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85725</xdr:colOff>
      <xdr:row>43</xdr:row>
      <xdr:rowOff>66675</xdr:rowOff>
    </xdr:to>
    <xdr:sp macro="" textlink="">
      <xdr:nvSpPr>
        <xdr:cNvPr id="11692" name="Text Box 5"/>
        <xdr:cNvSpPr txBox="1">
          <a:spLocks noChangeArrowheads="1"/>
        </xdr:cNvSpPr>
      </xdr:nvSpPr>
      <xdr:spPr bwMode="auto">
        <a:xfrm>
          <a:off x="4981575" y="5867400"/>
          <a:ext cx="85725" cy="2571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85725</xdr:colOff>
      <xdr:row>43</xdr:row>
      <xdr:rowOff>66675</xdr:rowOff>
    </xdr:to>
    <xdr:sp macro="" textlink="">
      <xdr:nvSpPr>
        <xdr:cNvPr id="11693" name="Text Box 5"/>
        <xdr:cNvSpPr txBox="1">
          <a:spLocks noChangeArrowheads="1"/>
        </xdr:cNvSpPr>
      </xdr:nvSpPr>
      <xdr:spPr bwMode="auto">
        <a:xfrm>
          <a:off x="4981575" y="5867400"/>
          <a:ext cx="85725" cy="2571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85725</xdr:colOff>
      <xdr:row>43</xdr:row>
      <xdr:rowOff>66675</xdr:rowOff>
    </xdr:to>
    <xdr:sp macro="" textlink="">
      <xdr:nvSpPr>
        <xdr:cNvPr id="11694" name="Text Box 5"/>
        <xdr:cNvSpPr txBox="1">
          <a:spLocks noChangeArrowheads="1"/>
        </xdr:cNvSpPr>
      </xdr:nvSpPr>
      <xdr:spPr bwMode="auto">
        <a:xfrm>
          <a:off x="4981575" y="5867400"/>
          <a:ext cx="85725" cy="2571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85725</xdr:colOff>
      <xdr:row>43</xdr:row>
      <xdr:rowOff>66675</xdr:rowOff>
    </xdr:to>
    <xdr:sp macro="" textlink="">
      <xdr:nvSpPr>
        <xdr:cNvPr id="11695" name="Text Box 5"/>
        <xdr:cNvSpPr txBox="1">
          <a:spLocks noChangeArrowheads="1"/>
        </xdr:cNvSpPr>
      </xdr:nvSpPr>
      <xdr:spPr bwMode="auto">
        <a:xfrm>
          <a:off x="4981575" y="5867400"/>
          <a:ext cx="85725" cy="2571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85725</xdr:colOff>
      <xdr:row>43</xdr:row>
      <xdr:rowOff>66675</xdr:rowOff>
    </xdr:to>
    <xdr:sp macro="" textlink="">
      <xdr:nvSpPr>
        <xdr:cNvPr id="11696" name="Text Box 5"/>
        <xdr:cNvSpPr txBox="1">
          <a:spLocks noChangeArrowheads="1"/>
        </xdr:cNvSpPr>
      </xdr:nvSpPr>
      <xdr:spPr bwMode="auto">
        <a:xfrm>
          <a:off x="4981575" y="5867400"/>
          <a:ext cx="85725" cy="2571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85725</xdr:colOff>
      <xdr:row>43</xdr:row>
      <xdr:rowOff>66675</xdr:rowOff>
    </xdr:to>
    <xdr:sp macro="" textlink="">
      <xdr:nvSpPr>
        <xdr:cNvPr id="11697" name="Text Box 5"/>
        <xdr:cNvSpPr txBox="1">
          <a:spLocks noChangeArrowheads="1"/>
        </xdr:cNvSpPr>
      </xdr:nvSpPr>
      <xdr:spPr bwMode="auto">
        <a:xfrm>
          <a:off x="4981575" y="5867400"/>
          <a:ext cx="85725" cy="2571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85725</xdr:colOff>
      <xdr:row>43</xdr:row>
      <xdr:rowOff>66675</xdr:rowOff>
    </xdr:to>
    <xdr:sp macro="" textlink="">
      <xdr:nvSpPr>
        <xdr:cNvPr id="11698" name="Text Box 5"/>
        <xdr:cNvSpPr txBox="1">
          <a:spLocks noChangeArrowheads="1"/>
        </xdr:cNvSpPr>
      </xdr:nvSpPr>
      <xdr:spPr bwMode="auto">
        <a:xfrm>
          <a:off x="4981575" y="5867400"/>
          <a:ext cx="85725" cy="2571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85725</xdr:colOff>
      <xdr:row>43</xdr:row>
      <xdr:rowOff>66675</xdr:rowOff>
    </xdr:to>
    <xdr:sp macro="" textlink="">
      <xdr:nvSpPr>
        <xdr:cNvPr id="11699" name="Text Box 5"/>
        <xdr:cNvSpPr txBox="1">
          <a:spLocks noChangeArrowheads="1"/>
        </xdr:cNvSpPr>
      </xdr:nvSpPr>
      <xdr:spPr bwMode="auto">
        <a:xfrm>
          <a:off x="4981575" y="5867400"/>
          <a:ext cx="85725" cy="257175"/>
        </a:xfrm>
        <a:prstGeom prst="rect">
          <a:avLst/>
        </a:prstGeom>
        <a:noFill/>
        <a:ln w="9525">
          <a:noFill/>
          <a:miter lim="800000"/>
          <a:headEnd/>
          <a:tailEnd/>
        </a:ln>
      </xdr:spPr>
    </xdr:sp>
    <xdr:clientData/>
  </xdr:twoCellAnchor>
  <xdr:twoCellAnchor editAs="oneCell">
    <xdr:from>
      <xdr:col>3</xdr:col>
      <xdr:colOff>0</xdr:colOff>
      <xdr:row>43</xdr:row>
      <xdr:rowOff>0</xdr:rowOff>
    </xdr:from>
    <xdr:to>
      <xdr:col>3</xdr:col>
      <xdr:colOff>76200</xdr:colOff>
      <xdr:row>44</xdr:row>
      <xdr:rowOff>85725</xdr:rowOff>
    </xdr:to>
    <xdr:sp macro="" textlink="">
      <xdr:nvSpPr>
        <xdr:cNvPr id="11700" name="Text Box 5"/>
        <xdr:cNvSpPr txBox="1">
          <a:spLocks noChangeArrowheads="1"/>
        </xdr:cNvSpPr>
      </xdr:nvSpPr>
      <xdr:spPr bwMode="auto">
        <a:xfrm>
          <a:off x="4981575" y="6057900"/>
          <a:ext cx="76200" cy="276225"/>
        </a:xfrm>
        <a:prstGeom prst="rect">
          <a:avLst/>
        </a:prstGeom>
        <a:noFill/>
        <a:ln w="9525">
          <a:noFill/>
          <a:miter lim="800000"/>
          <a:headEnd/>
          <a:tailEnd/>
        </a:ln>
      </xdr:spPr>
    </xdr:sp>
    <xdr:clientData/>
  </xdr:twoCellAnchor>
  <xdr:twoCellAnchor editAs="oneCell">
    <xdr:from>
      <xdr:col>3</xdr:col>
      <xdr:colOff>0</xdr:colOff>
      <xdr:row>43</xdr:row>
      <xdr:rowOff>0</xdr:rowOff>
    </xdr:from>
    <xdr:to>
      <xdr:col>3</xdr:col>
      <xdr:colOff>76200</xdr:colOff>
      <xdr:row>44</xdr:row>
      <xdr:rowOff>85725</xdr:rowOff>
    </xdr:to>
    <xdr:sp macro="" textlink="">
      <xdr:nvSpPr>
        <xdr:cNvPr id="11701" name="Text Box 5"/>
        <xdr:cNvSpPr txBox="1">
          <a:spLocks noChangeArrowheads="1"/>
        </xdr:cNvSpPr>
      </xdr:nvSpPr>
      <xdr:spPr bwMode="auto">
        <a:xfrm>
          <a:off x="4981575" y="6057900"/>
          <a:ext cx="76200" cy="276225"/>
        </a:xfrm>
        <a:prstGeom prst="rect">
          <a:avLst/>
        </a:prstGeom>
        <a:noFill/>
        <a:ln w="9525">
          <a:noFill/>
          <a:miter lim="800000"/>
          <a:headEnd/>
          <a:tailEnd/>
        </a:ln>
      </xdr:spPr>
    </xdr:sp>
    <xdr:clientData/>
  </xdr:twoCellAnchor>
  <xdr:twoCellAnchor editAs="oneCell">
    <xdr:from>
      <xdr:col>3</xdr:col>
      <xdr:colOff>0</xdr:colOff>
      <xdr:row>43</xdr:row>
      <xdr:rowOff>0</xdr:rowOff>
    </xdr:from>
    <xdr:to>
      <xdr:col>3</xdr:col>
      <xdr:colOff>76200</xdr:colOff>
      <xdr:row>44</xdr:row>
      <xdr:rowOff>85725</xdr:rowOff>
    </xdr:to>
    <xdr:sp macro="" textlink="">
      <xdr:nvSpPr>
        <xdr:cNvPr id="11702" name="Text Box 5"/>
        <xdr:cNvSpPr txBox="1">
          <a:spLocks noChangeArrowheads="1"/>
        </xdr:cNvSpPr>
      </xdr:nvSpPr>
      <xdr:spPr bwMode="auto">
        <a:xfrm>
          <a:off x="4981575" y="6057900"/>
          <a:ext cx="76200" cy="276225"/>
        </a:xfrm>
        <a:prstGeom prst="rect">
          <a:avLst/>
        </a:prstGeom>
        <a:noFill/>
        <a:ln w="9525">
          <a:noFill/>
          <a:miter lim="800000"/>
          <a:headEnd/>
          <a:tailEnd/>
        </a:ln>
      </xdr:spPr>
    </xdr:sp>
    <xdr:clientData/>
  </xdr:twoCellAnchor>
  <xdr:twoCellAnchor editAs="oneCell">
    <xdr:from>
      <xdr:col>3</xdr:col>
      <xdr:colOff>0</xdr:colOff>
      <xdr:row>43</xdr:row>
      <xdr:rowOff>0</xdr:rowOff>
    </xdr:from>
    <xdr:to>
      <xdr:col>3</xdr:col>
      <xdr:colOff>76200</xdr:colOff>
      <xdr:row>44</xdr:row>
      <xdr:rowOff>85725</xdr:rowOff>
    </xdr:to>
    <xdr:sp macro="" textlink="">
      <xdr:nvSpPr>
        <xdr:cNvPr id="11703" name="Text Box 5"/>
        <xdr:cNvSpPr txBox="1">
          <a:spLocks noChangeArrowheads="1"/>
        </xdr:cNvSpPr>
      </xdr:nvSpPr>
      <xdr:spPr bwMode="auto">
        <a:xfrm>
          <a:off x="4981575" y="6057900"/>
          <a:ext cx="76200" cy="276225"/>
        </a:xfrm>
        <a:prstGeom prst="rect">
          <a:avLst/>
        </a:prstGeom>
        <a:noFill/>
        <a:ln w="9525">
          <a:noFill/>
          <a:miter lim="800000"/>
          <a:headEnd/>
          <a:tailEnd/>
        </a:ln>
      </xdr:spPr>
    </xdr:sp>
    <xdr:clientData/>
  </xdr:twoCellAnchor>
  <xdr:twoCellAnchor editAs="oneCell">
    <xdr:from>
      <xdr:col>3</xdr:col>
      <xdr:colOff>0</xdr:colOff>
      <xdr:row>43</xdr:row>
      <xdr:rowOff>0</xdr:rowOff>
    </xdr:from>
    <xdr:to>
      <xdr:col>3</xdr:col>
      <xdr:colOff>76200</xdr:colOff>
      <xdr:row>44</xdr:row>
      <xdr:rowOff>85725</xdr:rowOff>
    </xdr:to>
    <xdr:sp macro="" textlink="">
      <xdr:nvSpPr>
        <xdr:cNvPr id="11704" name="Text Box 5"/>
        <xdr:cNvSpPr txBox="1">
          <a:spLocks noChangeArrowheads="1"/>
        </xdr:cNvSpPr>
      </xdr:nvSpPr>
      <xdr:spPr bwMode="auto">
        <a:xfrm>
          <a:off x="4981575" y="6057900"/>
          <a:ext cx="76200" cy="276225"/>
        </a:xfrm>
        <a:prstGeom prst="rect">
          <a:avLst/>
        </a:prstGeom>
        <a:noFill/>
        <a:ln w="9525">
          <a:noFill/>
          <a:miter lim="800000"/>
          <a:headEnd/>
          <a:tailEnd/>
        </a:ln>
      </xdr:spPr>
    </xdr:sp>
    <xdr:clientData/>
  </xdr:twoCellAnchor>
  <xdr:twoCellAnchor editAs="oneCell">
    <xdr:from>
      <xdr:col>3</xdr:col>
      <xdr:colOff>0</xdr:colOff>
      <xdr:row>43</xdr:row>
      <xdr:rowOff>0</xdr:rowOff>
    </xdr:from>
    <xdr:to>
      <xdr:col>3</xdr:col>
      <xdr:colOff>76200</xdr:colOff>
      <xdr:row>44</xdr:row>
      <xdr:rowOff>85725</xdr:rowOff>
    </xdr:to>
    <xdr:sp macro="" textlink="">
      <xdr:nvSpPr>
        <xdr:cNvPr id="11705" name="Text Box 5"/>
        <xdr:cNvSpPr txBox="1">
          <a:spLocks noChangeArrowheads="1"/>
        </xdr:cNvSpPr>
      </xdr:nvSpPr>
      <xdr:spPr bwMode="auto">
        <a:xfrm>
          <a:off x="4981575" y="6057900"/>
          <a:ext cx="76200" cy="276225"/>
        </a:xfrm>
        <a:prstGeom prst="rect">
          <a:avLst/>
        </a:prstGeom>
        <a:noFill/>
        <a:ln w="9525">
          <a:noFill/>
          <a:miter lim="800000"/>
          <a:headEnd/>
          <a:tailEnd/>
        </a:ln>
      </xdr:spPr>
    </xdr:sp>
    <xdr:clientData/>
  </xdr:twoCellAnchor>
  <xdr:twoCellAnchor editAs="oneCell">
    <xdr:from>
      <xdr:col>3</xdr:col>
      <xdr:colOff>0</xdr:colOff>
      <xdr:row>43</xdr:row>
      <xdr:rowOff>0</xdr:rowOff>
    </xdr:from>
    <xdr:to>
      <xdr:col>3</xdr:col>
      <xdr:colOff>76200</xdr:colOff>
      <xdr:row>44</xdr:row>
      <xdr:rowOff>85725</xdr:rowOff>
    </xdr:to>
    <xdr:sp macro="" textlink="">
      <xdr:nvSpPr>
        <xdr:cNvPr id="11706" name="Text Box 5"/>
        <xdr:cNvSpPr txBox="1">
          <a:spLocks noChangeArrowheads="1"/>
        </xdr:cNvSpPr>
      </xdr:nvSpPr>
      <xdr:spPr bwMode="auto">
        <a:xfrm>
          <a:off x="4981575" y="6057900"/>
          <a:ext cx="76200" cy="276225"/>
        </a:xfrm>
        <a:prstGeom prst="rect">
          <a:avLst/>
        </a:prstGeom>
        <a:noFill/>
        <a:ln w="9525">
          <a:noFill/>
          <a:miter lim="800000"/>
          <a:headEnd/>
          <a:tailEnd/>
        </a:ln>
      </xdr:spPr>
    </xdr:sp>
    <xdr:clientData/>
  </xdr:twoCellAnchor>
  <xdr:twoCellAnchor editAs="oneCell">
    <xdr:from>
      <xdr:col>3</xdr:col>
      <xdr:colOff>0</xdr:colOff>
      <xdr:row>43</xdr:row>
      <xdr:rowOff>0</xdr:rowOff>
    </xdr:from>
    <xdr:to>
      <xdr:col>3</xdr:col>
      <xdr:colOff>76200</xdr:colOff>
      <xdr:row>44</xdr:row>
      <xdr:rowOff>85725</xdr:rowOff>
    </xdr:to>
    <xdr:sp macro="" textlink="">
      <xdr:nvSpPr>
        <xdr:cNvPr id="11707" name="Text Box 5"/>
        <xdr:cNvSpPr txBox="1">
          <a:spLocks noChangeArrowheads="1"/>
        </xdr:cNvSpPr>
      </xdr:nvSpPr>
      <xdr:spPr bwMode="auto">
        <a:xfrm>
          <a:off x="4981575" y="6057900"/>
          <a:ext cx="76200" cy="276225"/>
        </a:xfrm>
        <a:prstGeom prst="rect">
          <a:avLst/>
        </a:prstGeom>
        <a:noFill/>
        <a:ln w="9525">
          <a:noFill/>
          <a:miter lim="800000"/>
          <a:headEnd/>
          <a:tailEnd/>
        </a:ln>
      </xdr:spPr>
    </xdr:sp>
    <xdr:clientData/>
  </xdr:twoCellAnchor>
  <xdr:twoCellAnchor editAs="oneCell">
    <xdr:from>
      <xdr:col>3</xdr:col>
      <xdr:colOff>0</xdr:colOff>
      <xdr:row>43</xdr:row>
      <xdr:rowOff>0</xdr:rowOff>
    </xdr:from>
    <xdr:to>
      <xdr:col>3</xdr:col>
      <xdr:colOff>76200</xdr:colOff>
      <xdr:row>44</xdr:row>
      <xdr:rowOff>85725</xdr:rowOff>
    </xdr:to>
    <xdr:sp macro="" textlink="">
      <xdr:nvSpPr>
        <xdr:cNvPr id="11708" name="Text Box 5"/>
        <xdr:cNvSpPr txBox="1">
          <a:spLocks noChangeArrowheads="1"/>
        </xdr:cNvSpPr>
      </xdr:nvSpPr>
      <xdr:spPr bwMode="auto">
        <a:xfrm>
          <a:off x="4981575" y="6057900"/>
          <a:ext cx="76200" cy="276225"/>
        </a:xfrm>
        <a:prstGeom prst="rect">
          <a:avLst/>
        </a:prstGeom>
        <a:noFill/>
        <a:ln w="9525">
          <a:noFill/>
          <a:miter lim="800000"/>
          <a:headEnd/>
          <a:tailEnd/>
        </a:ln>
      </xdr:spPr>
    </xdr:sp>
    <xdr:clientData/>
  </xdr:twoCellAnchor>
  <xdr:twoCellAnchor editAs="oneCell">
    <xdr:from>
      <xdr:col>3</xdr:col>
      <xdr:colOff>0</xdr:colOff>
      <xdr:row>43</xdr:row>
      <xdr:rowOff>0</xdr:rowOff>
    </xdr:from>
    <xdr:to>
      <xdr:col>3</xdr:col>
      <xdr:colOff>76200</xdr:colOff>
      <xdr:row>44</xdr:row>
      <xdr:rowOff>85725</xdr:rowOff>
    </xdr:to>
    <xdr:sp macro="" textlink="">
      <xdr:nvSpPr>
        <xdr:cNvPr id="11709" name="Text Box 5"/>
        <xdr:cNvSpPr txBox="1">
          <a:spLocks noChangeArrowheads="1"/>
        </xdr:cNvSpPr>
      </xdr:nvSpPr>
      <xdr:spPr bwMode="auto">
        <a:xfrm>
          <a:off x="4981575" y="6057900"/>
          <a:ext cx="76200" cy="276225"/>
        </a:xfrm>
        <a:prstGeom prst="rect">
          <a:avLst/>
        </a:prstGeom>
        <a:noFill/>
        <a:ln w="9525">
          <a:noFill/>
          <a:miter lim="800000"/>
          <a:headEnd/>
          <a:tailEnd/>
        </a:ln>
      </xdr:spPr>
    </xdr:sp>
    <xdr:clientData/>
  </xdr:twoCellAnchor>
  <xdr:twoCellAnchor editAs="oneCell">
    <xdr:from>
      <xdr:col>3</xdr:col>
      <xdr:colOff>0</xdr:colOff>
      <xdr:row>43</xdr:row>
      <xdr:rowOff>0</xdr:rowOff>
    </xdr:from>
    <xdr:to>
      <xdr:col>3</xdr:col>
      <xdr:colOff>76200</xdr:colOff>
      <xdr:row>44</xdr:row>
      <xdr:rowOff>85725</xdr:rowOff>
    </xdr:to>
    <xdr:sp macro="" textlink="">
      <xdr:nvSpPr>
        <xdr:cNvPr id="11710" name="Text Box 5"/>
        <xdr:cNvSpPr txBox="1">
          <a:spLocks noChangeArrowheads="1"/>
        </xdr:cNvSpPr>
      </xdr:nvSpPr>
      <xdr:spPr bwMode="auto">
        <a:xfrm>
          <a:off x="4981575" y="6057900"/>
          <a:ext cx="76200" cy="276225"/>
        </a:xfrm>
        <a:prstGeom prst="rect">
          <a:avLst/>
        </a:prstGeom>
        <a:noFill/>
        <a:ln w="9525">
          <a:noFill/>
          <a:miter lim="800000"/>
          <a:headEnd/>
          <a:tailEnd/>
        </a:ln>
      </xdr:spPr>
    </xdr:sp>
    <xdr:clientData/>
  </xdr:twoCellAnchor>
  <xdr:twoCellAnchor editAs="oneCell">
    <xdr:from>
      <xdr:col>3</xdr:col>
      <xdr:colOff>0</xdr:colOff>
      <xdr:row>43</xdr:row>
      <xdr:rowOff>0</xdr:rowOff>
    </xdr:from>
    <xdr:to>
      <xdr:col>3</xdr:col>
      <xdr:colOff>76200</xdr:colOff>
      <xdr:row>44</xdr:row>
      <xdr:rowOff>85725</xdr:rowOff>
    </xdr:to>
    <xdr:sp macro="" textlink="">
      <xdr:nvSpPr>
        <xdr:cNvPr id="11711" name="Text Box 5"/>
        <xdr:cNvSpPr txBox="1">
          <a:spLocks noChangeArrowheads="1"/>
        </xdr:cNvSpPr>
      </xdr:nvSpPr>
      <xdr:spPr bwMode="auto">
        <a:xfrm>
          <a:off x="4981575" y="6057900"/>
          <a:ext cx="76200" cy="276225"/>
        </a:xfrm>
        <a:prstGeom prst="rect">
          <a:avLst/>
        </a:prstGeom>
        <a:noFill/>
        <a:ln w="9525">
          <a:noFill/>
          <a:miter lim="800000"/>
          <a:headEnd/>
          <a:tailEnd/>
        </a:ln>
      </xdr:spPr>
    </xdr:sp>
    <xdr:clientData/>
  </xdr:twoCellAnchor>
  <xdr:twoCellAnchor editAs="oneCell">
    <xdr:from>
      <xdr:col>3</xdr:col>
      <xdr:colOff>0</xdr:colOff>
      <xdr:row>43</xdr:row>
      <xdr:rowOff>0</xdr:rowOff>
    </xdr:from>
    <xdr:to>
      <xdr:col>3</xdr:col>
      <xdr:colOff>76200</xdr:colOff>
      <xdr:row>44</xdr:row>
      <xdr:rowOff>85725</xdr:rowOff>
    </xdr:to>
    <xdr:sp macro="" textlink="">
      <xdr:nvSpPr>
        <xdr:cNvPr id="11712" name="Text Box 5"/>
        <xdr:cNvSpPr txBox="1">
          <a:spLocks noChangeArrowheads="1"/>
        </xdr:cNvSpPr>
      </xdr:nvSpPr>
      <xdr:spPr bwMode="auto">
        <a:xfrm>
          <a:off x="4981575" y="6057900"/>
          <a:ext cx="76200" cy="276225"/>
        </a:xfrm>
        <a:prstGeom prst="rect">
          <a:avLst/>
        </a:prstGeom>
        <a:noFill/>
        <a:ln w="9525">
          <a:noFill/>
          <a:miter lim="800000"/>
          <a:headEnd/>
          <a:tailEnd/>
        </a:ln>
      </xdr:spPr>
    </xdr:sp>
    <xdr:clientData/>
  </xdr:twoCellAnchor>
  <xdr:twoCellAnchor editAs="oneCell">
    <xdr:from>
      <xdr:col>3</xdr:col>
      <xdr:colOff>0</xdr:colOff>
      <xdr:row>43</xdr:row>
      <xdr:rowOff>0</xdr:rowOff>
    </xdr:from>
    <xdr:to>
      <xdr:col>3</xdr:col>
      <xdr:colOff>76200</xdr:colOff>
      <xdr:row>44</xdr:row>
      <xdr:rowOff>85725</xdr:rowOff>
    </xdr:to>
    <xdr:sp macro="" textlink="">
      <xdr:nvSpPr>
        <xdr:cNvPr id="11713" name="Text Box 5"/>
        <xdr:cNvSpPr txBox="1">
          <a:spLocks noChangeArrowheads="1"/>
        </xdr:cNvSpPr>
      </xdr:nvSpPr>
      <xdr:spPr bwMode="auto">
        <a:xfrm>
          <a:off x="4981575" y="6057900"/>
          <a:ext cx="76200" cy="276225"/>
        </a:xfrm>
        <a:prstGeom prst="rect">
          <a:avLst/>
        </a:prstGeom>
        <a:noFill/>
        <a:ln w="9525">
          <a:noFill/>
          <a:miter lim="800000"/>
          <a:headEnd/>
          <a:tailEnd/>
        </a:ln>
      </xdr:spPr>
    </xdr:sp>
    <xdr:clientData/>
  </xdr:twoCellAnchor>
  <xdr:twoCellAnchor editAs="oneCell">
    <xdr:from>
      <xdr:col>3</xdr:col>
      <xdr:colOff>0</xdr:colOff>
      <xdr:row>43</xdr:row>
      <xdr:rowOff>0</xdr:rowOff>
    </xdr:from>
    <xdr:to>
      <xdr:col>3</xdr:col>
      <xdr:colOff>76200</xdr:colOff>
      <xdr:row>44</xdr:row>
      <xdr:rowOff>104775</xdr:rowOff>
    </xdr:to>
    <xdr:sp macro="" textlink="">
      <xdr:nvSpPr>
        <xdr:cNvPr id="11714" name="Text Box 5"/>
        <xdr:cNvSpPr txBox="1">
          <a:spLocks noChangeArrowheads="1"/>
        </xdr:cNvSpPr>
      </xdr:nvSpPr>
      <xdr:spPr bwMode="auto">
        <a:xfrm>
          <a:off x="4981575" y="6057900"/>
          <a:ext cx="76200" cy="295275"/>
        </a:xfrm>
        <a:prstGeom prst="rect">
          <a:avLst/>
        </a:prstGeom>
        <a:noFill/>
        <a:ln w="9525">
          <a:noFill/>
          <a:miter lim="800000"/>
          <a:headEnd/>
          <a:tailEnd/>
        </a:ln>
      </xdr:spPr>
    </xdr:sp>
    <xdr:clientData/>
  </xdr:twoCellAnchor>
  <xdr:twoCellAnchor editAs="oneCell">
    <xdr:from>
      <xdr:col>3</xdr:col>
      <xdr:colOff>0</xdr:colOff>
      <xdr:row>43</xdr:row>
      <xdr:rowOff>0</xdr:rowOff>
    </xdr:from>
    <xdr:to>
      <xdr:col>3</xdr:col>
      <xdr:colOff>76200</xdr:colOff>
      <xdr:row>44</xdr:row>
      <xdr:rowOff>104775</xdr:rowOff>
    </xdr:to>
    <xdr:sp macro="" textlink="">
      <xdr:nvSpPr>
        <xdr:cNvPr id="11715" name="Text Box 5"/>
        <xdr:cNvSpPr txBox="1">
          <a:spLocks noChangeArrowheads="1"/>
        </xdr:cNvSpPr>
      </xdr:nvSpPr>
      <xdr:spPr bwMode="auto">
        <a:xfrm>
          <a:off x="4981575" y="6057900"/>
          <a:ext cx="76200" cy="2952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76200</xdr:colOff>
      <xdr:row>43</xdr:row>
      <xdr:rowOff>104775</xdr:rowOff>
    </xdr:to>
    <xdr:sp macro="" textlink="">
      <xdr:nvSpPr>
        <xdr:cNvPr id="11716" name="Text Box 5"/>
        <xdr:cNvSpPr txBox="1">
          <a:spLocks noChangeArrowheads="1"/>
        </xdr:cNvSpPr>
      </xdr:nvSpPr>
      <xdr:spPr bwMode="auto">
        <a:xfrm>
          <a:off x="4981575" y="5867400"/>
          <a:ext cx="76200" cy="295275"/>
        </a:xfrm>
        <a:prstGeom prst="rect">
          <a:avLst/>
        </a:prstGeom>
        <a:noFill/>
        <a:ln w="9525">
          <a:noFill/>
          <a:miter lim="800000"/>
          <a:headEnd/>
          <a:tailEnd/>
        </a:ln>
      </xdr:spPr>
    </xdr:sp>
    <xdr:clientData/>
  </xdr:twoCellAnchor>
  <xdr:twoCellAnchor editAs="oneCell">
    <xdr:from>
      <xdr:col>3</xdr:col>
      <xdr:colOff>0</xdr:colOff>
      <xdr:row>42</xdr:row>
      <xdr:rowOff>0</xdr:rowOff>
    </xdr:from>
    <xdr:to>
      <xdr:col>3</xdr:col>
      <xdr:colOff>76200</xdr:colOff>
      <xdr:row>43</xdr:row>
      <xdr:rowOff>104775</xdr:rowOff>
    </xdr:to>
    <xdr:sp macro="" textlink="">
      <xdr:nvSpPr>
        <xdr:cNvPr id="11717" name="Text Box 5"/>
        <xdr:cNvSpPr txBox="1">
          <a:spLocks noChangeArrowheads="1"/>
        </xdr:cNvSpPr>
      </xdr:nvSpPr>
      <xdr:spPr bwMode="auto">
        <a:xfrm>
          <a:off x="4981575" y="5867400"/>
          <a:ext cx="76200" cy="2952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D37"/>
  <sheetViews>
    <sheetView tabSelected="1" topLeftCell="A4" workbookViewId="0">
      <selection activeCell="C17" sqref="C17"/>
    </sheetView>
  </sheetViews>
  <sheetFormatPr defaultRowHeight="14.4" x14ac:dyDescent="0.3"/>
  <cols>
    <col min="1" max="1" width="2.88671875" customWidth="1"/>
    <col min="2" max="2" width="14" customWidth="1"/>
    <col min="3" max="3" width="44.109375" customWidth="1"/>
    <col min="4" max="4" width="29.44140625" customWidth="1"/>
  </cols>
  <sheetData>
    <row r="5" spans="2:4" x14ac:dyDescent="0.3">
      <c r="B5" s="28"/>
      <c r="C5" s="28"/>
      <c r="D5" s="28"/>
    </row>
    <row r="6" spans="2:4" x14ac:dyDescent="0.3">
      <c r="B6" s="28"/>
      <c r="C6" s="28"/>
      <c r="D6" s="28" t="s">
        <v>22</v>
      </c>
    </row>
    <row r="7" spans="2:4" x14ac:dyDescent="0.3">
      <c r="B7" s="28"/>
      <c r="C7" s="28"/>
      <c r="D7" s="44"/>
    </row>
    <row r="8" spans="2:4" x14ac:dyDescent="0.3">
      <c r="B8" s="28"/>
      <c r="C8" s="28"/>
      <c r="D8" s="46" t="s">
        <v>23</v>
      </c>
    </row>
    <row r="9" spans="2:4" x14ac:dyDescent="0.3">
      <c r="B9" s="28"/>
      <c r="C9" s="28"/>
      <c r="D9" s="43" t="s">
        <v>16</v>
      </c>
    </row>
    <row r="10" spans="2:4" x14ac:dyDescent="0.3">
      <c r="B10" s="28"/>
      <c r="C10" s="28"/>
      <c r="D10" s="28" t="s">
        <v>248</v>
      </c>
    </row>
    <row r="11" spans="2:4" x14ac:dyDescent="0.3">
      <c r="B11" s="28"/>
      <c r="C11" s="45" t="s">
        <v>21</v>
      </c>
      <c r="D11" s="28"/>
    </row>
    <row r="12" spans="2:4" x14ac:dyDescent="0.3">
      <c r="B12" s="28"/>
      <c r="C12" s="29"/>
      <c r="D12" s="28"/>
    </row>
    <row r="13" spans="2:4" x14ac:dyDescent="0.3">
      <c r="B13" s="6" t="s">
        <v>63</v>
      </c>
      <c r="C13" s="28"/>
      <c r="D13" s="28"/>
    </row>
    <row r="14" spans="2:4" x14ac:dyDescent="0.3">
      <c r="B14" s="6" t="s">
        <v>246</v>
      </c>
      <c r="C14" s="28"/>
      <c r="D14" s="28"/>
    </row>
    <row r="15" spans="2:4" x14ac:dyDescent="0.3">
      <c r="B15" s="224" t="s">
        <v>24</v>
      </c>
      <c r="C15" s="28"/>
      <c r="D15" s="28"/>
    </row>
    <row r="16" spans="2:4" x14ac:dyDescent="0.3">
      <c r="B16" s="28"/>
      <c r="C16" s="28"/>
      <c r="D16" s="28"/>
    </row>
    <row r="17" spans="2:4" x14ac:dyDescent="0.3">
      <c r="B17" s="28"/>
      <c r="C17" s="28"/>
      <c r="D17" s="28"/>
    </row>
    <row r="18" spans="2:4" ht="15" thickBot="1" x14ac:dyDescent="0.35">
      <c r="B18" s="28"/>
      <c r="C18" s="43" t="s">
        <v>17</v>
      </c>
      <c r="D18" s="28" t="s">
        <v>424</v>
      </c>
    </row>
    <row r="19" spans="2:4" ht="30" customHeight="1" thickBot="1" x14ac:dyDescent="0.35">
      <c r="B19" s="30" t="s">
        <v>4</v>
      </c>
      <c r="C19" s="31" t="s">
        <v>18</v>
      </c>
      <c r="D19" s="32" t="s">
        <v>48</v>
      </c>
    </row>
    <row r="20" spans="2:4" x14ac:dyDescent="0.3">
      <c r="B20" s="37"/>
      <c r="C20" s="33"/>
      <c r="D20" s="38"/>
    </row>
    <row r="21" spans="2:4" ht="41.4" x14ac:dyDescent="0.3">
      <c r="B21" s="36">
        <v>1</v>
      </c>
      <c r="C21" s="90" t="s">
        <v>250</v>
      </c>
      <c r="D21" s="39">
        <f>Koptame!D21</f>
        <v>0</v>
      </c>
    </row>
    <row r="22" spans="2:4" x14ac:dyDescent="0.3">
      <c r="B22" s="36"/>
      <c r="C22" s="35"/>
      <c r="D22" s="39"/>
    </row>
    <row r="23" spans="2:4" x14ac:dyDescent="0.3">
      <c r="B23" s="187"/>
      <c r="C23" s="186" t="s">
        <v>25</v>
      </c>
      <c r="D23" s="188">
        <f>SUM(D21:D22)</f>
        <v>0</v>
      </c>
    </row>
    <row r="24" spans="2:4" x14ac:dyDescent="0.3">
      <c r="B24" s="34"/>
      <c r="C24" s="47" t="s">
        <v>247</v>
      </c>
      <c r="D24" s="39">
        <f>ROUND(D23*0.1,2)</f>
        <v>0</v>
      </c>
    </row>
    <row r="25" spans="2:4" x14ac:dyDescent="0.3">
      <c r="B25" s="34"/>
      <c r="C25" s="47" t="s">
        <v>19</v>
      </c>
      <c r="D25" s="39">
        <f>ROUND((D23+D24)*0.21,2)</f>
        <v>0</v>
      </c>
    </row>
    <row r="26" spans="2:4" x14ac:dyDescent="0.3">
      <c r="B26" s="187"/>
      <c r="C26" s="186" t="s">
        <v>26</v>
      </c>
      <c r="D26" s="188">
        <f>D23+D24+D25</f>
        <v>0</v>
      </c>
    </row>
    <row r="27" spans="2:4" ht="15" thickBot="1" x14ac:dyDescent="0.35">
      <c r="B27" s="189"/>
      <c r="C27" s="190" t="s">
        <v>25</v>
      </c>
      <c r="D27" s="191">
        <f>SUM(D26)</f>
        <v>0</v>
      </c>
    </row>
    <row r="28" spans="2:4" x14ac:dyDescent="0.3">
      <c r="B28" s="28"/>
      <c r="C28" s="28"/>
      <c r="D28" s="28"/>
    </row>
    <row r="29" spans="2:4" s="1" customFormat="1" x14ac:dyDescent="0.3">
      <c r="B29" s="6" t="s">
        <v>331</v>
      </c>
    </row>
    <row r="30" spans="2:4" s="1" customFormat="1" ht="13.8" x14ac:dyDescent="0.25"/>
    <row r="31" spans="2:4" s="1" customFormat="1" ht="13.8" x14ac:dyDescent="0.25">
      <c r="B31" s="7" t="s">
        <v>49</v>
      </c>
    </row>
    <row r="32" spans="2:4" s="1" customFormat="1" ht="13.8" x14ac:dyDescent="0.25"/>
    <row r="33" spans="2:2" s="1" customFormat="1" x14ac:dyDescent="0.3">
      <c r="B33" s="6" t="s">
        <v>332</v>
      </c>
    </row>
    <row r="34" spans="2:2" s="1" customFormat="1" ht="13.8" x14ac:dyDescent="0.25"/>
    <row r="35" spans="2:2" s="1" customFormat="1" ht="13.8" x14ac:dyDescent="0.25">
      <c r="B35" s="7" t="s">
        <v>49</v>
      </c>
    </row>
    <row r="37" spans="2:2" x14ac:dyDescent="0.3">
      <c r="B37" s="6" t="s">
        <v>333</v>
      </c>
    </row>
  </sheetData>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D32"/>
  <sheetViews>
    <sheetView topLeftCell="A10" workbookViewId="0">
      <selection activeCell="B15" sqref="B15"/>
    </sheetView>
  </sheetViews>
  <sheetFormatPr defaultRowHeight="14.4" x14ac:dyDescent="0.3"/>
  <cols>
    <col min="1" max="1" width="2.88671875" customWidth="1"/>
    <col min="2" max="2" width="14" customWidth="1"/>
    <col min="3" max="3" width="44.109375" customWidth="1"/>
    <col min="4" max="4" width="29.44140625" customWidth="1"/>
  </cols>
  <sheetData>
    <row r="5" spans="2:4" x14ac:dyDescent="0.3">
      <c r="B5" s="28"/>
      <c r="C5" s="28"/>
      <c r="D5" s="28"/>
    </row>
    <row r="6" spans="2:4" x14ac:dyDescent="0.3">
      <c r="B6" s="28"/>
      <c r="C6" s="28"/>
      <c r="D6" s="28" t="s">
        <v>22</v>
      </c>
    </row>
    <row r="7" spans="2:4" x14ac:dyDescent="0.3">
      <c r="B7" s="28"/>
      <c r="C7" s="28"/>
      <c r="D7" s="44"/>
    </row>
    <row r="8" spans="2:4" x14ac:dyDescent="0.3">
      <c r="B8" s="28"/>
      <c r="C8" s="28"/>
      <c r="D8" s="46" t="s">
        <v>23</v>
      </c>
    </row>
    <row r="9" spans="2:4" x14ac:dyDescent="0.3">
      <c r="B9" s="28"/>
      <c r="C9" s="28"/>
      <c r="D9" s="43" t="s">
        <v>16</v>
      </c>
    </row>
    <row r="10" spans="2:4" x14ac:dyDescent="0.3">
      <c r="B10" s="28"/>
      <c r="C10" s="28"/>
      <c r="D10" s="28" t="s">
        <v>58</v>
      </c>
    </row>
    <row r="11" spans="2:4" x14ac:dyDescent="0.3">
      <c r="B11" s="28"/>
      <c r="C11" s="45" t="s">
        <v>47</v>
      </c>
      <c r="D11" s="28"/>
    </row>
    <row r="12" spans="2:4" x14ac:dyDescent="0.3">
      <c r="B12" s="28"/>
      <c r="C12" s="29"/>
      <c r="D12" s="28"/>
    </row>
    <row r="13" spans="2:4" x14ac:dyDescent="0.3">
      <c r="B13" s="6" t="s">
        <v>63</v>
      </c>
      <c r="C13" s="28"/>
      <c r="D13" s="28"/>
    </row>
    <row r="14" spans="2:4" x14ac:dyDescent="0.3">
      <c r="B14" s="6" t="s">
        <v>246</v>
      </c>
      <c r="C14" s="28"/>
      <c r="D14" s="28"/>
    </row>
    <row r="15" spans="2:4" x14ac:dyDescent="0.3">
      <c r="B15" s="224" t="s">
        <v>24</v>
      </c>
      <c r="C15" s="28"/>
      <c r="D15" s="28"/>
    </row>
    <row r="16" spans="2:4" x14ac:dyDescent="0.3">
      <c r="B16" s="28"/>
      <c r="C16" s="28"/>
      <c r="D16" s="28"/>
    </row>
    <row r="17" spans="2:4" x14ac:dyDescent="0.3">
      <c r="B17" s="28"/>
      <c r="C17" s="28"/>
      <c r="D17" s="28"/>
    </row>
    <row r="18" spans="2:4" ht="15" thickBot="1" x14ac:dyDescent="0.35">
      <c r="B18" s="28"/>
      <c r="C18" s="43" t="s">
        <v>17</v>
      </c>
      <c r="D18" s="28" t="s">
        <v>424</v>
      </c>
    </row>
    <row r="19" spans="2:4" ht="30" customHeight="1" thickBot="1" x14ac:dyDescent="0.35">
      <c r="B19" s="30" t="s">
        <v>4</v>
      </c>
      <c r="C19" s="31" t="s">
        <v>18</v>
      </c>
      <c r="D19" s="32" t="s">
        <v>48</v>
      </c>
    </row>
    <row r="20" spans="2:4" x14ac:dyDescent="0.3">
      <c r="B20" s="37"/>
      <c r="C20" s="33"/>
      <c r="D20" s="38"/>
    </row>
    <row r="21" spans="2:4" ht="41.4" x14ac:dyDescent="0.3">
      <c r="B21" s="36">
        <v>1</v>
      </c>
      <c r="C21" s="90" t="s">
        <v>250</v>
      </c>
      <c r="D21" s="39">
        <f>'Kopsavilkuma aprekini'!E22</f>
        <v>0</v>
      </c>
    </row>
    <row r="22" spans="2:4" x14ac:dyDescent="0.3">
      <c r="B22" s="36"/>
      <c r="C22" s="35"/>
      <c r="D22" s="39"/>
    </row>
    <row r="23" spans="2:4" x14ac:dyDescent="0.3">
      <c r="B23" s="187"/>
      <c r="C23" s="186" t="s">
        <v>25</v>
      </c>
      <c r="D23" s="188">
        <f>SUM(D21:D22)</f>
        <v>0</v>
      </c>
    </row>
    <row r="24" spans="2:4" x14ac:dyDescent="0.3">
      <c r="B24" s="34"/>
      <c r="C24" s="47" t="s">
        <v>19</v>
      </c>
      <c r="D24" s="39">
        <f>ROUND(D23*0.21,2)</f>
        <v>0</v>
      </c>
    </row>
    <row r="25" spans="2:4" ht="15" thickBot="1" x14ac:dyDescent="0.35">
      <c r="B25" s="189"/>
      <c r="C25" s="190" t="s">
        <v>10</v>
      </c>
      <c r="D25" s="191">
        <f>D23+D24</f>
        <v>0</v>
      </c>
    </row>
    <row r="26" spans="2:4" x14ac:dyDescent="0.3">
      <c r="B26" s="28"/>
      <c r="C26" s="28"/>
      <c r="D26" s="28"/>
    </row>
    <row r="27" spans="2:4" x14ac:dyDescent="0.3">
      <c r="B27" s="28"/>
      <c r="C27" s="28"/>
      <c r="D27" s="28"/>
    </row>
    <row r="28" spans="2:4" x14ac:dyDescent="0.3">
      <c r="B28" s="28"/>
      <c r="C28" s="28"/>
      <c r="D28" s="28"/>
    </row>
    <row r="29" spans="2:4" s="1" customFormat="1" x14ac:dyDescent="0.3">
      <c r="B29" s="6" t="str">
        <f>PBK!B29</f>
        <v>Sastādīja:                                                        _____________   2017.g.___.____________</v>
      </c>
    </row>
    <row r="30" spans="2:4" s="1" customFormat="1" ht="13.8" x14ac:dyDescent="0.25"/>
    <row r="31" spans="2:4" s="1" customFormat="1" ht="13.8" x14ac:dyDescent="0.25">
      <c r="B31" s="7" t="str">
        <f>PBK!B31</f>
        <v>Sertifikāta Nr.:</v>
      </c>
    </row>
    <row r="32" spans="2:4" s="1" customFormat="1" ht="13.8" x14ac:dyDescent="0.25"/>
  </sheetData>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0"/>
  <sheetViews>
    <sheetView workbookViewId="0">
      <selection activeCell="G25" sqref="G25:G26"/>
    </sheetView>
  </sheetViews>
  <sheetFormatPr defaultColWidth="9.109375" defaultRowHeight="13.8" x14ac:dyDescent="0.25"/>
  <cols>
    <col min="1" max="1" width="4" style="1" customWidth="1"/>
    <col min="2" max="3" width="7" style="1" customWidth="1"/>
    <col min="4" max="4" width="43.5546875" style="1" customWidth="1"/>
    <col min="5" max="5" width="13.6640625" style="1" customWidth="1"/>
    <col min="6" max="9" width="11.88671875" style="1" customWidth="1"/>
    <col min="10" max="16384" width="9.109375" style="1"/>
  </cols>
  <sheetData>
    <row r="1" spans="2:9" ht="14.4" x14ac:dyDescent="0.3">
      <c r="B1" s="6" t="s">
        <v>63</v>
      </c>
      <c r="C1" s="6"/>
    </row>
    <row r="2" spans="2:9" ht="14.4" x14ac:dyDescent="0.3">
      <c r="B2" s="6" t="s">
        <v>249</v>
      </c>
      <c r="C2" s="6"/>
    </row>
    <row r="3" spans="2:9" ht="14.4" x14ac:dyDescent="0.3">
      <c r="B3" s="6" t="s">
        <v>246</v>
      </c>
      <c r="C3" s="6"/>
    </row>
    <row r="4" spans="2:9" ht="14.4" x14ac:dyDescent="0.3">
      <c r="B4" s="6" t="s">
        <v>24</v>
      </c>
      <c r="C4" s="6"/>
    </row>
    <row r="5" spans="2:9" ht="14.4" x14ac:dyDescent="0.3">
      <c r="B5" s="6"/>
      <c r="C5" s="6"/>
      <c r="D5" s="53" t="s">
        <v>40</v>
      </c>
      <c r="E5" s="54">
        <f>E22</f>
        <v>0</v>
      </c>
    </row>
    <row r="6" spans="2:9" ht="14.4" x14ac:dyDescent="0.3">
      <c r="B6" s="6"/>
      <c r="C6" s="6"/>
      <c r="D6" s="53" t="s">
        <v>41</v>
      </c>
      <c r="E6" s="54">
        <f>I17</f>
        <v>0</v>
      </c>
    </row>
    <row r="7" spans="2:9" ht="14.4" x14ac:dyDescent="0.3">
      <c r="B7" s="230" t="s">
        <v>15</v>
      </c>
      <c r="C7" s="230"/>
      <c r="D7" s="230"/>
      <c r="E7" s="230"/>
      <c r="F7" s="2"/>
      <c r="G7" s="2"/>
      <c r="H7" s="2"/>
      <c r="I7" s="2"/>
    </row>
    <row r="8" spans="2:9" x14ac:dyDescent="0.25">
      <c r="E8" s="18"/>
      <c r="F8" s="18"/>
      <c r="G8" s="18"/>
      <c r="H8" s="18"/>
      <c r="I8" s="55" t="s">
        <v>55</v>
      </c>
    </row>
    <row r="9" spans="2:9" x14ac:dyDescent="0.25">
      <c r="B9" s="231" t="s">
        <v>4</v>
      </c>
      <c r="C9" s="228" t="s">
        <v>42</v>
      </c>
      <c r="D9" s="231" t="s">
        <v>43</v>
      </c>
      <c r="E9" s="232" t="s">
        <v>44</v>
      </c>
      <c r="F9" s="225" t="s">
        <v>45</v>
      </c>
      <c r="G9" s="226"/>
      <c r="H9" s="227"/>
      <c r="I9" s="228" t="s">
        <v>36</v>
      </c>
    </row>
    <row r="10" spans="2:9" ht="24" customHeight="1" x14ac:dyDescent="0.25">
      <c r="B10" s="231"/>
      <c r="C10" s="229"/>
      <c r="D10" s="231"/>
      <c r="E10" s="232"/>
      <c r="F10" s="40" t="s">
        <v>33</v>
      </c>
      <c r="G10" s="40" t="s">
        <v>34</v>
      </c>
      <c r="H10" s="40" t="s">
        <v>35</v>
      </c>
      <c r="I10" s="229"/>
    </row>
    <row r="11" spans="2:9" x14ac:dyDescent="0.25">
      <c r="B11" s="24">
        <v>1</v>
      </c>
      <c r="C11" s="26">
        <f>B11+1</f>
        <v>2</v>
      </c>
      <c r="D11" s="26">
        <f t="shared" ref="D11:H11" si="0">C11+1</f>
        <v>3</v>
      </c>
      <c r="E11" s="26">
        <f t="shared" si="0"/>
        <v>4</v>
      </c>
      <c r="F11" s="26">
        <f t="shared" si="0"/>
        <v>5</v>
      </c>
      <c r="G11" s="26">
        <f t="shared" si="0"/>
        <v>6</v>
      </c>
      <c r="H11" s="26">
        <f t="shared" si="0"/>
        <v>7</v>
      </c>
      <c r="I11" s="23">
        <f t="shared" ref="I11" si="1">H11+1</f>
        <v>8</v>
      </c>
    </row>
    <row r="12" spans="2:9" x14ac:dyDescent="0.25">
      <c r="B12" s="82"/>
      <c r="C12" s="82"/>
      <c r="D12" s="208"/>
      <c r="E12" s="62"/>
      <c r="F12" s="62"/>
      <c r="G12" s="62"/>
      <c r="H12" s="62"/>
      <c r="I12" s="62"/>
    </row>
    <row r="13" spans="2:9" x14ac:dyDescent="0.25">
      <c r="B13" s="82">
        <v>1</v>
      </c>
      <c r="C13" s="82">
        <v>1</v>
      </c>
      <c r="D13" s="58" t="s">
        <v>245</v>
      </c>
      <c r="E13" s="212">
        <f>SUM(F13:H13)</f>
        <v>0</v>
      </c>
      <c r="F13" s="212">
        <f>'1'!N119</f>
        <v>0</v>
      </c>
      <c r="G13" s="212">
        <f>'1'!O119</f>
        <v>0</v>
      </c>
      <c r="H13" s="212">
        <f>'1'!P119</f>
        <v>0</v>
      </c>
      <c r="I13" s="212">
        <f>'1'!M119</f>
        <v>0</v>
      </c>
    </row>
    <row r="14" spans="2:9" x14ac:dyDescent="0.25">
      <c r="B14" s="82">
        <v>2</v>
      </c>
      <c r="C14" s="82">
        <v>2</v>
      </c>
      <c r="D14" s="59" t="s">
        <v>329</v>
      </c>
      <c r="E14" s="212">
        <f t="shared" ref="E14:E16" si="2">SUM(F14:H14)</f>
        <v>0</v>
      </c>
      <c r="F14" s="212">
        <f>'2'!M67</f>
        <v>0</v>
      </c>
      <c r="G14" s="212">
        <f>'2'!N67</f>
        <v>0</v>
      </c>
      <c r="H14" s="212">
        <f>'2'!O67</f>
        <v>0</v>
      </c>
      <c r="I14" s="212">
        <f>'2'!L67</f>
        <v>0</v>
      </c>
    </row>
    <row r="15" spans="2:9" x14ac:dyDescent="0.25">
      <c r="B15" s="82">
        <v>3</v>
      </c>
      <c r="C15" s="82">
        <v>3</v>
      </c>
      <c r="D15" s="60" t="s">
        <v>330</v>
      </c>
      <c r="E15" s="212">
        <f t="shared" si="2"/>
        <v>0</v>
      </c>
      <c r="F15" s="212">
        <f>'3'!M59</f>
        <v>0</v>
      </c>
      <c r="G15" s="212">
        <f>'3'!N59</f>
        <v>0</v>
      </c>
      <c r="H15" s="212">
        <f>'3'!O59</f>
        <v>0</v>
      </c>
      <c r="I15" s="212">
        <f>'3'!L59</f>
        <v>0</v>
      </c>
    </row>
    <row r="16" spans="2:9" s="185" customFormat="1" x14ac:dyDescent="0.25">
      <c r="B16" s="94">
        <v>4</v>
      </c>
      <c r="C16" s="94">
        <v>4</v>
      </c>
      <c r="D16" s="95" t="s">
        <v>423</v>
      </c>
      <c r="E16" s="213">
        <f t="shared" si="2"/>
        <v>0</v>
      </c>
      <c r="F16" s="213">
        <f>'4'!N17</f>
        <v>0</v>
      </c>
      <c r="G16" s="213">
        <f>'4'!O17</f>
        <v>0</v>
      </c>
      <c r="H16" s="213">
        <f>'4'!P17</f>
        <v>0</v>
      </c>
      <c r="I16" s="213">
        <f>'4'!$M$17</f>
        <v>0</v>
      </c>
    </row>
    <row r="17" spans="2:9" x14ac:dyDescent="0.25">
      <c r="B17" s="209"/>
      <c r="C17" s="209"/>
      <c r="D17" s="210" t="s">
        <v>14</v>
      </c>
      <c r="E17" s="214">
        <f>SUM(E14:E16)</f>
        <v>0</v>
      </c>
      <c r="F17" s="214">
        <f>SUM(F13:F16)</f>
        <v>0</v>
      </c>
      <c r="G17" s="214">
        <f>SUM(G13:G16)</f>
        <v>0</v>
      </c>
      <c r="H17" s="214">
        <f>SUM(H13:H16)</f>
        <v>0</v>
      </c>
      <c r="I17" s="214">
        <f>SUM(I13:I16)</f>
        <v>0</v>
      </c>
    </row>
    <row r="18" spans="2:9" x14ac:dyDescent="0.25">
      <c r="B18" s="82"/>
      <c r="C18" s="82"/>
      <c r="D18" s="86" t="s">
        <v>60</v>
      </c>
      <c r="E18" s="215">
        <f>ROUND(E17*0.1,2)</f>
        <v>0</v>
      </c>
    </row>
    <row r="19" spans="2:9" x14ac:dyDescent="0.25">
      <c r="B19" s="82"/>
      <c r="C19" s="82"/>
      <c r="D19" s="211" t="s">
        <v>62</v>
      </c>
      <c r="E19" s="216">
        <f>ROUND(E18*0.02,2)</f>
        <v>0</v>
      </c>
    </row>
    <row r="20" spans="2:9" x14ac:dyDescent="0.25">
      <c r="B20" s="82"/>
      <c r="C20" s="82"/>
      <c r="D20" s="86" t="s">
        <v>61</v>
      </c>
      <c r="E20" s="215">
        <f>ROUND(E17*0.05,2)</f>
        <v>0</v>
      </c>
    </row>
    <row r="21" spans="2:9" x14ac:dyDescent="0.25">
      <c r="B21" s="82"/>
      <c r="C21" s="82"/>
      <c r="D21" s="86" t="s">
        <v>20</v>
      </c>
      <c r="E21" s="215">
        <f>ROUND(F17*0.2359,2)</f>
        <v>0</v>
      </c>
    </row>
    <row r="22" spans="2:9" x14ac:dyDescent="0.25">
      <c r="B22" s="209"/>
      <c r="C22" s="209"/>
      <c r="D22" s="210" t="s">
        <v>46</v>
      </c>
      <c r="E22" s="214">
        <f>E17+E18+E20+E21</f>
        <v>0</v>
      </c>
    </row>
    <row r="24" spans="2:9" ht="14.4" x14ac:dyDescent="0.3">
      <c r="B24" s="6" t="str">
        <f>PBK!B29</f>
        <v>Sastādīja:                                                        _____________   2017.g.___.____________</v>
      </c>
    </row>
    <row r="25" spans="2:9" ht="8.25" customHeight="1" x14ac:dyDescent="0.25"/>
    <row r="26" spans="2:9" x14ac:dyDescent="0.25">
      <c r="B26" s="7" t="str">
        <f>PBK!B31</f>
        <v>Sertifikāta Nr.:</v>
      </c>
    </row>
    <row r="27" spans="2:9" ht="8.25" customHeight="1" x14ac:dyDescent="0.25"/>
    <row r="28" spans="2:9" ht="14.4" x14ac:dyDescent="0.3">
      <c r="B28" s="6" t="str">
        <f>PBK!B33</f>
        <v>Pārbaudīja:                                                     _____________   2017.g.___.____________</v>
      </c>
    </row>
    <row r="29" spans="2:9" ht="8.25" customHeight="1" x14ac:dyDescent="0.25"/>
    <row r="30" spans="2:9" x14ac:dyDescent="0.25">
      <c r="B30" s="7" t="str">
        <f>PBK!B35</f>
        <v>Sertifikāta Nr.:</v>
      </c>
    </row>
  </sheetData>
  <mergeCells count="7">
    <mergeCell ref="F9:H9"/>
    <mergeCell ref="I9:I10"/>
    <mergeCell ref="B7:E7"/>
    <mergeCell ref="B9:B10"/>
    <mergeCell ref="D9:D10"/>
    <mergeCell ref="E9:E10"/>
    <mergeCell ref="C9:C10"/>
  </mergeCells>
  <pageMargins left="0.25" right="0.25" top="0.75" bottom="0.75" header="0.3" footer="0.3"/>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8"/>
  <sheetViews>
    <sheetView zoomScaleNormal="100" workbookViewId="0">
      <selection activeCell="H91" sqref="H91"/>
    </sheetView>
  </sheetViews>
  <sheetFormatPr defaultColWidth="9.109375" defaultRowHeight="13.8" x14ac:dyDescent="0.25"/>
  <cols>
    <col min="1" max="1" width="5.6640625" style="1" customWidth="1"/>
    <col min="2" max="2" width="7.5546875" style="1" bestFit="1" customWidth="1"/>
    <col min="3" max="3" width="51.44140625" style="87" customWidth="1"/>
    <col min="4" max="4" width="12" style="1" customWidth="1"/>
    <col min="5" max="5" width="9.109375" style="1"/>
    <col min="6" max="6" width="10.44140625" style="185" bestFit="1" customWidth="1"/>
    <col min="7" max="8" width="10.44140625" style="1" customWidth="1"/>
    <col min="9" max="9" width="10.5546875" style="1" customWidth="1"/>
    <col min="10" max="10" width="10.33203125" style="1" customWidth="1"/>
    <col min="11" max="11" width="10.88671875" style="1" bestFit="1" customWidth="1"/>
    <col min="12" max="13" width="10.88671875" style="1" customWidth="1"/>
    <col min="14" max="15" width="11.6640625" style="1" customWidth="1"/>
    <col min="16" max="16" width="12.44140625" style="1" customWidth="1"/>
    <col min="17" max="17" width="11.6640625" style="1" customWidth="1"/>
    <col min="18" max="16384" width="9.109375" style="1"/>
  </cols>
  <sheetData>
    <row r="1" spans="1:17" ht="14.4" x14ac:dyDescent="0.3">
      <c r="A1" s="6" t="str">
        <f>'Kopsavilkuma aprekini'!B1</f>
        <v>Būves nosaukums: Rāmavas ielas rekonstrukcija I kārta</v>
      </c>
      <c r="B1" s="6"/>
    </row>
    <row r="2" spans="1:17" ht="14.4" x14ac:dyDescent="0.3">
      <c r="A2" s="6" t="str">
        <f>'Kopsavilkuma aprekini'!B2</f>
        <v>Objekta nosaukums: Rāmavas ielas rekonstrukcija (no Mazās Rāmavas ielas līdz Pļavniekkalna ielai) Rāmavā, Ķekavas pagastā, Ķekavas novadā</v>
      </c>
      <c r="B2" s="6"/>
    </row>
    <row r="3" spans="1:17" ht="14.4" x14ac:dyDescent="0.3">
      <c r="A3" s="6" t="str">
        <f>'Kopsavilkuma aprekini'!B3</f>
        <v>Objekta adrese:  Rāmavas iela,  Rāmavā, Ķekavas pagastā, Ķekavas novadā</v>
      </c>
      <c r="B3" s="6"/>
    </row>
    <row r="4" spans="1:17" ht="14.4" x14ac:dyDescent="0.3">
      <c r="A4" s="6" t="str">
        <f>'Kopsavilkuma aprekini'!B4</f>
        <v>Pasūtījuma Nr.:</v>
      </c>
      <c r="B4" s="6"/>
    </row>
    <row r="6" spans="1:17" ht="16.2" x14ac:dyDescent="0.35">
      <c r="A6" s="235" t="s">
        <v>2</v>
      </c>
      <c r="B6" s="235"/>
      <c r="C6" s="235"/>
      <c r="D6" s="235"/>
      <c r="E6" s="235"/>
      <c r="F6" s="235"/>
      <c r="G6" s="235"/>
      <c r="H6" s="235"/>
      <c r="I6" s="235"/>
      <c r="J6" s="235"/>
      <c r="K6" s="235"/>
      <c r="L6" s="235"/>
      <c r="M6" s="235"/>
      <c r="N6" s="235"/>
      <c r="O6" s="235"/>
      <c r="P6" s="235"/>
      <c r="Q6" s="235"/>
    </row>
    <row r="7" spans="1:17" x14ac:dyDescent="0.25">
      <c r="A7" s="236" t="str">
        <f>'Kopsavilkuma aprekini'!$D$13</f>
        <v>Ceļu daļa</v>
      </c>
      <c r="B7" s="236"/>
      <c r="C7" s="236"/>
      <c r="D7" s="236"/>
      <c r="E7" s="236"/>
      <c r="F7" s="236"/>
      <c r="G7" s="236"/>
      <c r="H7" s="236"/>
      <c r="I7" s="236"/>
      <c r="J7" s="236"/>
      <c r="K7" s="236"/>
      <c r="L7" s="236"/>
      <c r="M7" s="236"/>
      <c r="N7" s="236"/>
      <c r="O7" s="236"/>
      <c r="P7" s="236"/>
      <c r="Q7" s="236"/>
    </row>
    <row r="8" spans="1:17" ht="14.4" x14ac:dyDescent="0.3">
      <c r="C8" s="88"/>
      <c r="D8" s="48"/>
      <c r="K8" s="3"/>
      <c r="L8" s="3"/>
      <c r="M8" s="3"/>
      <c r="N8" s="9"/>
      <c r="O8" s="10" t="s">
        <v>27</v>
      </c>
      <c r="P8" s="27">
        <f>Q121</f>
        <v>0</v>
      </c>
      <c r="Q8" s="11" t="s">
        <v>3</v>
      </c>
    </row>
    <row r="9" spans="1:17" ht="14.4" x14ac:dyDescent="0.3">
      <c r="C9" s="77" t="s">
        <v>427</v>
      </c>
      <c r="D9" s="77"/>
      <c r="E9" s="78"/>
      <c r="G9" s="78"/>
      <c r="H9" s="78"/>
      <c r="K9" s="3"/>
      <c r="L9" s="3"/>
      <c r="M9" s="3"/>
      <c r="N9" s="9"/>
      <c r="O9" s="10"/>
      <c r="P9" s="27"/>
      <c r="Q9" s="10" t="s">
        <v>334</v>
      </c>
    </row>
    <row r="10" spans="1:17" x14ac:dyDescent="0.25">
      <c r="A10" s="231" t="s">
        <v>4</v>
      </c>
      <c r="B10" s="238" t="s">
        <v>28</v>
      </c>
      <c r="C10" s="232" t="s">
        <v>5</v>
      </c>
      <c r="D10" s="238" t="s">
        <v>244</v>
      </c>
      <c r="E10" s="231" t="s">
        <v>0</v>
      </c>
      <c r="F10" s="237" t="s">
        <v>6</v>
      </c>
      <c r="G10" s="225" t="s">
        <v>31</v>
      </c>
      <c r="H10" s="226"/>
      <c r="I10" s="226"/>
      <c r="J10" s="226"/>
      <c r="K10" s="226"/>
      <c r="L10" s="227"/>
      <c r="M10" s="225" t="s">
        <v>32</v>
      </c>
      <c r="N10" s="226"/>
      <c r="O10" s="226"/>
      <c r="P10" s="226"/>
      <c r="Q10" s="227"/>
    </row>
    <row r="11" spans="1:17" ht="52.8" x14ac:dyDescent="0.25">
      <c r="A11" s="231"/>
      <c r="B11" s="239"/>
      <c r="C11" s="232"/>
      <c r="D11" s="239"/>
      <c r="E11" s="231"/>
      <c r="F11" s="237"/>
      <c r="G11" s="42" t="s">
        <v>29</v>
      </c>
      <c r="H11" s="42" t="s">
        <v>30</v>
      </c>
      <c r="I11" s="42" t="s">
        <v>33</v>
      </c>
      <c r="J11" s="42" t="s">
        <v>34</v>
      </c>
      <c r="K11" s="42" t="s">
        <v>35</v>
      </c>
      <c r="L11" s="42" t="s">
        <v>37</v>
      </c>
      <c r="M11" s="42" t="s">
        <v>36</v>
      </c>
      <c r="N11" s="42" t="s">
        <v>33</v>
      </c>
      <c r="O11" s="42" t="s">
        <v>34</v>
      </c>
      <c r="P11" s="42" t="s">
        <v>35</v>
      </c>
      <c r="Q11" s="52" t="s">
        <v>38</v>
      </c>
    </row>
    <row r="12" spans="1:17" x14ac:dyDescent="0.25">
      <c r="A12" s="8">
        <v>1</v>
      </c>
      <c r="B12" s="25">
        <f>A12+1</f>
        <v>2</v>
      </c>
      <c r="C12" s="80">
        <f>B12+1</f>
        <v>3</v>
      </c>
      <c r="D12" s="79"/>
      <c r="E12" s="25">
        <f>C12+1</f>
        <v>4</v>
      </c>
      <c r="F12" s="94">
        <f t="shared" ref="F12:Q12" si="0">E12+1</f>
        <v>5</v>
      </c>
      <c r="G12" s="25">
        <f t="shared" si="0"/>
        <v>6</v>
      </c>
      <c r="H12" s="25">
        <f t="shared" si="0"/>
        <v>7</v>
      </c>
      <c r="I12" s="25">
        <f t="shared" si="0"/>
        <v>8</v>
      </c>
      <c r="J12" s="25">
        <f t="shared" si="0"/>
        <v>9</v>
      </c>
      <c r="K12" s="25">
        <f t="shared" si="0"/>
        <v>10</v>
      </c>
      <c r="L12" s="25">
        <f t="shared" si="0"/>
        <v>11</v>
      </c>
      <c r="M12" s="25">
        <f t="shared" si="0"/>
        <v>12</v>
      </c>
      <c r="N12" s="25">
        <f t="shared" si="0"/>
        <v>13</v>
      </c>
      <c r="O12" s="25">
        <f t="shared" si="0"/>
        <v>14</v>
      </c>
      <c r="P12" s="25">
        <f t="shared" si="0"/>
        <v>15</v>
      </c>
      <c r="Q12" s="25">
        <f t="shared" si="0"/>
        <v>16</v>
      </c>
    </row>
    <row r="13" spans="1:17" x14ac:dyDescent="0.25">
      <c r="A13" s="81"/>
      <c r="B13" s="81"/>
      <c r="C13" s="83"/>
      <c r="D13" s="83"/>
      <c r="E13" s="84"/>
      <c r="F13" s="192"/>
      <c r="G13" s="85"/>
      <c r="H13" s="85"/>
      <c r="I13" s="85"/>
      <c r="J13" s="85"/>
      <c r="K13" s="85"/>
      <c r="L13" s="85"/>
      <c r="M13" s="85"/>
      <c r="N13" s="85"/>
      <c r="O13" s="85"/>
      <c r="P13" s="85"/>
      <c r="Q13" s="85"/>
    </row>
    <row r="14" spans="1:17" s="12" customFormat="1" x14ac:dyDescent="0.25">
      <c r="A14" s="150" t="s">
        <v>64</v>
      </c>
      <c r="B14" s="151"/>
      <c r="C14" s="152" t="s">
        <v>65</v>
      </c>
      <c r="D14" s="153"/>
      <c r="E14" s="154" t="s">
        <v>66</v>
      </c>
      <c r="F14" s="155"/>
      <c r="G14" s="112"/>
      <c r="H14" s="112"/>
      <c r="I14" s="112"/>
      <c r="J14" s="112"/>
      <c r="K14" s="112"/>
      <c r="L14" s="112"/>
      <c r="M14" s="112"/>
      <c r="N14" s="112"/>
      <c r="O14" s="112"/>
      <c r="P14" s="112"/>
      <c r="Q14" s="112"/>
    </row>
    <row r="15" spans="1:17" s="12" customFormat="1" ht="39.75" customHeight="1" x14ac:dyDescent="0.25">
      <c r="A15" s="218" t="s">
        <v>67</v>
      </c>
      <c r="B15" s="156"/>
      <c r="C15" s="61" t="s">
        <v>68</v>
      </c>
      <c r="D15" s="76" t="s">
        <v>69</v>
      </c>
      <c r="E15" s="161" t="s">
        <v>70</v>
      </c>
      <c r="F15" s="74">
        <v>1</v>
      </c>
      <c r="G15" s="110"/>
      <c r="H15" s="110"/>
      <c r="I15" s="110"/>
      <c r="J15" s="110"/>
      <c r="K15" s="110"/>
      <c r="L15" s="110"/>
      <c r="M15" s="110"/>
      <c r="N15" s="110"/>
      <c r="O15" s="110"/>
      <c r="P15" s="110"/>
      <c r="Q15" s="110"/>
    </row>
    <row r="16" spans="1:17" s="12" customFormat="1" x14ac:dyDescent="0.25">
      <c r="A16" s="219" t="s">
        <v>71</v>
      </c>
      <c r="B16" s="151"/>
      <c r="C16" s="152" t="s">
        <v>51</v>
      </c>
      <c r="D16" s="221"/>
      <c r="E16" s="222" t="s">
        <v>66</v>
      </c>
      <c r="F16" s="223"/>
      <c r="G16" s="112"/>
      <c r="H16" s="112"/>
      <c r="I16" s="112"/>
      <c r="J16" s="112"/>
      <c r="K16" s="112"/>
      <c r="L16" s="112"/>
      <c r="M16" s="112"/>
      <c r="N16" s="112"/>
      <c r="O16" s="112"/>
      <c r="P16" s="112"/>
      <c r="Q16" s="112"/>
    </row>
    <row r="17" spans="1:17" s="12" customFormat="1" x14ac:dyDescent="0.25">
      <c r="A17" s="218" t="s">
        <v>72</v>
      </c>
      <c r="B17" s="156"/>
      <c r="C17" s="61" t="s">
        <v>73</v>
      </c>
      <c r="D17" s="76" t="s">
        <v>74</v>
      </c>
      <c r="E17" s="161" t="s">
        <v>1</v>
      </c>
      <c r="F17" s="74">
        <v>789</v>
      </c>
      <c r="G17" s="110"/>
      <c r="H17" s="110"/>
      <c r="I17" s="110"/>
      <c r="J17" s="110"/>
      <c r="K17" s="110"/>
      <c r="L17" s="110"/>
      <c r="M17" s="110"/>
      <c r="N17" s="110"/>
      <c r="O17" s="110"/>
      <c r="P17" s="110"/>
      <c r="Q17" s="110"/>
    </row>
    <row r="18" spans="1:17" s="12" customFormat="1" ht="26.4" x14ac:dyDescent="0.25">
      <c r="A18" s="218" t="s">
        <v>75</v>
      </c>
      <c r="B18" s="156"/>
      <c r="C18" s="61" t="s">
        <v>76</v>
      </c>
      <c r="D18" s="76" t="s">
        <v>74</v>
      </c>
      <c r="E18" s="161" t="s">
        <v>77</v>
      </c>
      <c r="F18" s="74">
        <v>3795.0000000000005</v>
      </c>
      <c r="G18" s="110"/>
      <c r="H18" s="110"/>
      <c r="I18" s="110"/>
      <c r="J18" s="110"/>
      <c r="K18" s="110"/>
      <c r="L18" s="110"/>
      <c r="M18" s="110"/>
      <c r="N18" s="110"/>
      <c r="O18" s="110"/>
      <c r="P18" s="110"/>
      <c r="Q18" s="110"/>
    </row>
    <row r="19" spans="1:17" s="12" customFormat="1" x14ac:dyDescent="0.25">
      <c r="A19" s="218" t="s">
        <v>78</v>
      </c>
      <c r="B19" s="156"/>
      <c r="C19" s="61" t="s">
        <v>79</v>
      </c>
      <c r="D19" s="76" t="s">
        <v>74</v>
      </c>
      <c r="E19" s="161" t="s">
        <v>80</v>
      </c>
      <c r="F19" s="74">
        <v>60</v>
      </c>
      <c r="G19" s="110"/>
      <c r="H19" s="110"/>
      <c r="I19" s="110"/>
      <c r="J19" s="110"/>
      <c r="K19" s="110"/>
      <c r="L19" s="110"/>
      <c r="M19" s="110"/>
      <c r="N19" s="110"/>
      <c r="O19" s="110"/>
      <c r="P19" s="110"/>
      <c r="Q19" s="110"/>
    </row>
    <row r="20" spans="1:17" s="12" customFormat="1" x14ac:dyDescent="0.3">
      <c r="A20" s="218" t="s">
        <v>81</v>
      </c>
      <c r="B20" s="156"/>
      <c r="C20" s="75" t="s">
        <v>82</v>
      </c>
      <c r="D20" s="76" t="s">
        <v>74</v>
      </c>
      <c r="E20" s="161" t="s">
        <v>80</v>
      </c>
      <c r="F20" s="74">
        <v>28</v>
      </c>
      <c r="G20" s="110"/>
      <c r="H20" s="110"/>
      <c r="I20" s="110"/>
      <c r="J20" s="110"/>
      <c r="K20" s="110"/>
      <c r="L20" s="110"/>
      <c r="M20" s="110"/>
      <c r="N20" s="110"/>
      <c r="O20" s="110"/>
      <c r="P20" s="110"/>
      <c r="Q20" s="110"/>
    </row>
    <row r="21" spans="1:17" s="12" customFormat="1" ht="26.4" x14ac:dyDescent="0.25">
      <c r="A21" s="218" t="s">
        <v>83</v>
      </c>
      <c r="B21" s="156"/>
      <c r="C21" s="61" t="s">
        <v>84</v>
      </c>
      <c r="D21" s="76" t="s">
        <v>74</v>
      </c>
      <c r="E21" s="161" t="s">
        <v>85</v>
      </c>
      <c r="F21" s="74">
        <v>20</v>
      </c>
      <c r="G21" s="110"/>
      <c r="H21" s="110"/>
      <c r="I21" s="110"/>
      <c r="J21" s="110"/>
      <c r="K21" s="110"/>
      <c r="L21" s="110"/>
      <c r="M21" s="110"/>
      <c r="N21" s="110"/>
      <c r="O21" s="110"/>
      <c r="P21" s="110"/>
      <c r="Q21" s="110"/>
    </row>
    <row r="22" spans="1:17" s="12" customFormat="1" ht="26.4" x14ac:dyDescent="0.3">
      <c r="A22" s="218" t="s">
        <v>86</v>
      </c>
      <c r="B22" s="156"/>
      <c r="C22" s="75" t="s">
        <v>87</v>
      </c>
      <c r="D22" s="76" t="s">
        <v>74</v>
      </c>
      <c r="E22" s="161" t="s">
        <v>80</v>
      </c>
      <c r="F22" s="74">
        <v>16</v>
      </c>
      <c r="G22" s="110"/>
      <c r="H22" s="110"/>
      <c r="I22" s="110"/>
      <c r="J22" s="110"/>
      <c r="K22" s="110"/>
      <c r="L22" s="110"/>
      <c r="M22" s="110"/>
      <c r="N22" s="110"/>
      <c r="O22" s="110"/>
      <c r="P22" s="110"/>
      <c r="Q22" s="110"/>
    </row>
    <row r="23" spans="1:17" s="12" customFormat="1" ht="26.4" x14ac:dyDescent="0.25">
      <c r="A23" s="218" t="s">
        <v>88</v>
      </c>
      <c r="B23" s="156"/>
      <c r="C23" s="61" t="s">
        <v>89</v>
      </c>
      <c r="D23" s="76" t="s">
        <v>74</v>
      </c>
      <c r="E23" s="161" t="s">
        <v>80</v>
      </c>
      <c r="F23" s="74">
        <v>1</v>
      </c>
      <c r="G23" s="110"/>
      <c r="H23" s="110"/>
      <c r="I23" s="110"/>
      <c r="J23" s="110"/>
      <c r="K23" s="110"/>
      <c r="L23" s="110"/>
      <c r="M23" s="110"/>
      <c r="N23" s="110"/>
      <c r="O23" s="110"/>
      <c r="P23" s="110"/>
      <c r="Q23" s="110"/>
    </row>
    <row r="24" spans="1:17" s="12" customFormat="1" ht="26.4" x14ac:dyDescent="0.3">
      <c r="A24" s="218" t="s">
        <v>90</v>
      </c>
      <c r="B24" s="156"/>
      <c r="C24" s="75" t="s">
        <v>91</v>
      </c>
      <c r="D24" s="76" t="s">
        <v>74</v>
      </c>
      <c r="E24" s="161" t="s">
        <v>77</v>
      </c>
      <c r="F24" s="74">
        <v>70</v>
      </c>
      <c r="G24" s="110"/>
      <c r="H24" s="110"/>
      <c r="I24" s="110"/>
      <c r="J24" s="110"/>
      <c r="K24" s="110"/>
      <c r="L24" s="110"/>
      <c r="M24" s="110"/>
      <c r="N24" s="110"/>
      <c r="O24" s="110"/>
      <c r="P24" s="110"/>
      <c r="Q24" s="110"/>
    </row>
    <row r="25" spans="1:17" s="12" customFormat="1" ht="26.4" x14ac:dyDescent="0.3">
      <c r="A25" s="218" t="s">
        <v>92</v>
      </c>
      <c r="B25" s="156"/>
      <c r="C25" s="75" t="s">
        <v>399</v>
      </c>
      <c r="D25" s="76" t="s">
        <v>74</v>
      </c>
      <c r="E25" s="76" t="s">
        <v>85</v>
      </c>
      <c r="F25" s="74">
        <v>440</v>
      </c>
      <c r="G25" s="110"/>
      <c r="H25" s="110"/>
      <c r="I25" s="110"/>
      <c r="J25" s="110"/>
      <c r="K25" s="110"/>
      <c r="L25" s="110"/>
      <c r="M25" s="110"/>
      <c r="N25" s="110"/>
      <c r="O25" s="110"/>
      <c r="P25" s="110"/>
      <c r="Q25" s="110"/>
    </row>
    <row r="26" spans="1:17" s="12" customFormat="1" ht="26.4" x14ac:dyDescent="0.25">
      <c r="A26" s="218" t="s">
        <v>93</v>
      </c>
      <c r="B26" s="156"/>
      <c r="C26" s="61" t="s">
        <v>94</v>
      </c>
      <c r="D26" s="76" t="s">
        <v>74</v>
      </c>
      <c r="E26" s="161" t="s">
        <v>85</v>
      </c>
      <c r="F26" s="74">
        <v>2284</v>
      </c>
      <c r="G26" s="110"/>
      <c r="H26" s="110"/>
      <c r="I26" s="110"/>
      <c r="J26" s="110"/>
      <c r="K26" s="110"/>
      <c r="L26" s="110"/>
      <c r="M26" s="110"/>
      <c r="N26" s="110"/>
      <c r="O26" s="110"/>
      <c r="P26" s="110"/>
      <c r="Q26" s="110"/>
    </row>
    <row r="27" spans="1:17" s="12" customFormat="1" ht="26.4" x14ac:dyDescent="0.25">
      <c r="A27" s="218" t="s">
        <v>95</v>
      </c>
      <c r="B27" s="156"/>
      <c r="C27" s="61" t="s">
        <v>96</v>
      </c>
      <c r="D27" s="76" t="s">
        <v>74</v>
      </c>
      <c r="E27" s="76" t="s">
        <v>85</v>
      </c>
      <c r="F27" s="74">
        <v>4</v>
      </c>
      <c r="G27" s="110"/>
      <c r="H27" s="110"/>
      <c r="I27" s="110"/>
      <c r="J27" s="110"/>
      <c r="K27" s="110"/>
      <c r="L27" s="110"/>
      <c r="M27" s="110"/>
      <c r="N27" s="110"/>
      <c r="O27" s="110"/>
      <c r="P27" s="110"/>
      <c r="Q27" s="110"/>
    </row>
    <row r="28" spans="1:17" s="12" customFormat="1" x14ac:dyDescent="0.25">
      <c r="A28" s="218" t="s">
        <v>97</v>
      </c>
      <c r="B28" s="156"/>
      <c r="C28" s="61" t="s">
        <v>98</v>
      </c>
      <c r="D28" s="76" t="s">
        <v>74</v>
      </c>
      <c r="E28" s="161" t="s">
        <v>1</v>
      </c>
      <c r="F28" s="74">
        <v>58</v>
      </c>
      <c r="G28" s="110"/>
      <c r="H28" s="110"/>
      <c r="I28" s="110"/>
      <c r="J28" s="110"/>
      <c r="K28" s="110"/>
      <c r="L28" s="110"/>
      <c r="M28" s="110"/>
      <c r="N28" s="110"/>
      <c r="O28" s="110"/>
      <c r="P28" s="110"/>
      <c r="Q28" s="110"/>
    </row>
    <row r="29" spans="1:17" s="12" customFormat="1" x14ac:dyDescent="0.25">
      <c r="A29" s="218" t="s">
        <v>99</v>
      </c>
      <c r="B29" s="156"/>
      <c r="C29" s="61" t="s">
        <v>100</v>
      </c>
      <c r="D29" s="76" t="s">
        <v>74</v>
      </c>
      <c r="E29" s="161" t="s">
        <v>80</v>
      </c>
      <c r="F29" s="74">
        <v>55</v>
      </c>
      <c r="G29" s="110"/>
      <c r="H29" s="110"/>
      <c r="I29" s="110"/>
      <c r="J29" s="110"/>
      <c r="K29" s="110"/>
      <c r="L29" s="110"/>
      <c r="M29" s="110"/>
      <c r="N29" s="110"/>
      <c r="O29" s="110"/>
      <c r="P29" s="110"/>
      <c r="Q29" s="110"/>
    </row>
    <row r="30" spans="1:17" s="12" customFormat="1" x14ac:dyDescent="0.25">
      <c r="A30" s="218" t="s">
        <v>101</v>
      </c>
      <c r="B30" s="156"/>
      <c r="C30" s="61" t="s">
        <v>102</v>
      </c>
      <c r="D30" s="76" t="s">
        <v>74</v>
      </c>
      <c r="E30" s="161" t="s">
        <v>85</v>
      </c>
      <c r="F30" s="74">
        <v>13</v>
      </c>
      <c r="G30" s="110"/>
      <c r="H30" s="110"/>
      <c r="I30" s="110"/>
      <c r="J30" s="110"/>
      <c r="K30" s="113"/>
      <c r="L30" s="110"/>
      <c r="M30" s="110"/>
      <c r="N30" s="110"/>
      <c r="O30" s="110"/>
      <c r="P30" s="110"/>
      <c r="Q30" s="110"/>
    </row>
    <row r="31" spans="1:17" x14ac:dyDescent="0.25">
      <c r="A31" s="218" t="s">
        <v>103</v>
      </c>
      <c r="B31" s="124"/>
      <c r="C31" s="61" t="s">
        <v>104</v>
      </c>
      <c r="D31" s="76" t="s">
        <v>105</v>
      </c>
      <c r="E31" s="161" t="s">
        <v>57</v>
      </c>
      <c r="F31" s="74">
        <v>24</v>
      </c>
      <c r="G31" s="124"/>
      <c r="H31" s="124"/>
      <c r="I31" s="124"/>
      <c r="J31" s="124"/>
      <c r="K31" s="124"/>
      <c r="L31" s="124"/>
      <c r="M31" s="124"/>
      <c r="N31" s="124"/>
      <c r="O31" s="124"/>
      <c r="P31" s="124"/>
      <c r="Q31" s="124"/>
    </row>
    <row r="32" spans="1:17" ht="39.6" x14ac:dyDescent="0.25">
      <c r="A32" s="218" t="s">
        <v>106</v>
      </c>
      <c r="B32" s="124"/>
      <c r="C32" s="61" t="s">
        <v>107</v>
      </c>
      <c r="D32" s="76" t="s">
        <v>105</v>
      </c>
      <c r="E32" s="161" t="s">
        <v>57</v>
      </c>
      <c r="F32" s="74">
        <v>48</v>
      </c>
      <c r="G32" s="124"/>
      <c r="H32" s="124"/>
      <c r="I32" s="124"/>
      <c r="J32" s="124"/>
      <c r="K32" s="124"/>
      <c r="L32" s="124"/>
      <c r="M32" s="124"/>
      <c r="N32" s="124"/>
      <c r="O32" s="124"/>
      <c r="P32" s="124"/>
      <c r="Q32" s="124"/>
    </row>
    <row r="33" spans="1:17" x14ac:dyDescent="0.25">
      <c r="A33" s="218" t="s">
        <v>108</v>
      </c>
      <c r="B33" s="124"/>
      <c r="C33" s="157" t="s">
        <v>109</v>
      </c>
      <c r="D33" s="130" t="s">
        <v>74</v>
      </c>
      <c r="E33" s="162" t="s">
        <v>110</v>
      </c>
      <c r="F33" s="74">
        <v>0.03</v>
      </c>
      <c r="G33" s="124"/>
      <c r="H33" s="124"/>
      <c r="I33" s="124"/>
      <c r="J33" s="124"/>
      <c r="K33" s="124"/>
      <c r="L33" s="124"/>
      <c r="M33" s="124"/>
      <c r="N33" s="124"/>
      <c r="O33" s="124"/>
      <c r="P33" s="124"/>
      <c r="Q33" s="124"/>
    </row>
    <row r="34" spans="1:17" x14ac:dyDescent="0.25">
      <c r="A34" s="219" t="s">
        <v>111</v>
      </c>
      <c r="B34" s="136"/>
      <c r="C34" s="152" t="s">
        <v>52</v>
      </c>
      <c r="D34" s="221"/>
      <c r="E34" s="222" t="s">
        <v>66</v>
      </c>
      <c r="F34" s="223"/>
      <c r="G34" s="136"/>
      <c r="H34" s="136"/>
      <c r="I34" s="136"/>
      <c r="J34" s="136"/>
      <c r="K34" s="136"/>
      <c r="L34" s="136"/>
      <c r="M34" s="136"/>
      <c r="N34" s="136"/>
      <c r="O34" s="136"/>
      <c r="P34" s="136"/>
      <c r="Q34" s="136"/>
    </row>
    <row r="35" spans="1:17" ht="15" customHeight="1" x14ac:dyDescent="0.25">
      <c r="A35" s="218" t="s">
        <v>112</v>
      </c>
      <c r="B35" s="124"/>
      <c r="C35" s="61" t="s">
        <v>113</v>
      </c>
      <c r="D35" s="76" t="s">
        <v>74</v>
      </c>
      <c r="E35" s="161" t="s">
        <v>85</v>
      </c>
      <c r="F35" s="74">
        <v>1545</v>
      </c>
      <c r="G35" s="124"/>
      <c r="H35" s="124"/>
      <c r="I35" s="124"/>
      <c r="J35" s="124"/>
      <c r="K35" s="124"/>
      <c r="L35" s="124"/>
      <c r="M35" s="124"/>
      <c r="N35" s="124"/>
      <c r="O35" s="124"/>
      <c r="P35" s="124"/>
      <c r="Q35" s="124"/>
    </row>
    <row r="36" spans="1:17" x14ac:dyDescent="0.25">
      <c r="A36" s="218" t="s">
        <v>114</v>
      </c>
      <c r="B36" s="124"/>
      <c r="C36" s="61" t="s">
        <v>115</v>
      </c>
      <c r="D36" s="76" t="s">
        <v>74</v>
      </c>
      <c r="E36" s="161" t="s">
        <v>85</v>
      </c>
      <c r="F36" s="74">
        <v>7311</v>
      </c>
      <c r="G36" s="124"/>
      <c r="H36" s="124"/>
      <c r="I36" s="124"/>
      <c r="J36" s="124"/>
      <c r="K36" s="124"/>
      <c r="L36" s="124"/>
      <c r="M36" s="124"/>
      <c r="N36" s="124"/>
      <c r="O36" s="124"/>
      <c r="P36" s="124"/>
      <c r="Q36" s="124"/>
    </row>
    <row r="37" spans="1:17" x14ac:dyDescent="0.25">
      <c r="A37" s="218" t="s">
        <v>116</v>
      </c>
      <c r="B37" s="124"/>
      <c r="C37" s="158" t="s">
        <v>117</v>
      </c>
      <c r="D37" s="76" t="s">
        <v>74</v>
      </c>
      <c r="E37" s="161" t="s">
        <v>85</v>
      </c>
      <c r="F37" s="74">
        <v>1419</v>
      </c>
      <c r="G37" s="124"/>
      <c r="H37" s="124"/>
      <c r="I37" s="124"/>
      <c r="J37" s="124"/>
      <c r="K37" s="124"/>
      <c r="L37" s="124"/>
      <c r="M37" s="124"/>
      <c r="N37" s="124"/>
      <c r="O37" s="124"/>
      <c r="P37" s="124"/>
      <c r="Q37" s="124"/>
    </row>
    <row r="38" spans="1:17" x14ac:dyDescent="0.25">
      <c r="A38" s="218" t="s">
        <v>118</v>
      </c>
      <c r="B38" s="124"/>
      <c r="C38" s="61" t="s">
        <v>119</v>
      </c>
      <c r="D38" s="76" t="s">
        <v>105</v>
      </c>
      <c r="E38" s="161" t="s">
        <v>85</v>
      </c>
      <c r="F38" s="74">
        <v>176</v>
      </c>
      <c r="G38" s="124"/>
      <c r="H38" s="124"/>
      <c r="I38" s="124"/>
      <c r="J38" s="124"/>
      <c r="K38" s="124"/>
      <c r="L38" s="124"/>
      <c r="M38" s="124"/>
      <c r="N38" s="124"/>
      <c r="O38" s="124"/>
      <c r="P38" s="124"/>
      <c r="Q38" s="124"/>
    </row>
    <row r="39" spans="1:17" ht="26.4" x14ac:dyDescent="0.25">
      <c r="A39" s="218" t="s">
        <v>120</v>
      </c>
      <c r="B39" s="124"/>
      <c r="C39" s="61" t="s">
        <v>121</v>
      </c>
      <c r="D39" s="76" t="s">
        <v>105</v>
      </c>
      <c r="E39" s="161" t="s">
        <v>85</v>
      </c>
      <c r="F39" s="74">
        <v>158</v>
      </c>
      <c r="G39" s="124"/>
      <c r="H39" s="124"/>
      <c r="I39" s="124"/>
      <c r="J39" s="124"/>
      <c r="K39" s="124"/>
      <c r="L39" s="124"/>
      <c r="M39" s="124"/>
      <c r="N39" s="124"/>
      <c r="O39" s="124"/>
      <c r="P39" s="124"/>
      <c r="Q39" s="124"/>
    </row>
    <row r="40" spans="1:17" x14ac:dyDescent="0.25">
      <c r="A40" s="218" t="s">
        <v>122</v>
      </c>
      <c r="B40" s="124"/>
      <c r="C40" s="61" t="s">
        <v>123</v>
      </c>
      <c r="D40" s="76" t="s">
        <v>105</v>
      </c>
      <c r="E40" s="161" t="s">
        <v>85</v>
      </c>
      <c r="F40" s="74">
        <v>15</v>
      </c>
      <c r="G40" s="124"/>
      <c r="H40" s="124"/>
      <c r="I40" s="124"/>
      <c r="J40" s="124"/>
      <c r="K40" s="124"/>
      <c r="L40" s="124"/>
      <c r="M40" s="124"/>
      <c r="N40" s="124"/>
      <c r="O40" s="124"/>
      <c r="P40" s="124"/>
      <c r="Q40" s="124"/>
    </row>
    <row r="41" spans="1:17" ht="26.4" x14ac:dyDescent="0.25">
      <c r="A41" s="218" t="s">
        <v>124</v>
      </c>
      <c r="B41" s="124"/>
      <c r="C41" s="61" t="s">
        <v>125</v>
      </c>
      <c r="D41" s="76" t="s">
        <v>105</v>
      </c>
      <c r="E41" s="161" t="s">
        <v>85</v>
      </c>
      <c r="F41" s="74">
        <v>12</v>
      </c>
      <c r="G41" s="124"/>
      <c r="H41" s="124"/>
      <c r="I41" s="124"/>
      <c r="J41" s="124"/>
      <c r="K41" s="124"/>
      <c r="L41" s="124"/>
      <c r="M41" s="124"/>
      <c r="N41" s="124"/>
      <c r="O41" s="124"/>
      <c r="P41" s="124"/>
      <c r="Q41" s="124"/>
    </row>
    <row r="42" spans="1:17" x14ac:dyDescent="0.25">
      <c r="A42" s="218" t="s">
        <v>126</v>
      </c>
      <c r="B42" s="124"/>
      <c r="C42" s="61" t="s">
        <v>127</v>
      </c>
      <c r="D42" s="76" t="s">
        <v>105</v>
      </c>
      <c r="E42" s="161" t="s">
        <v>85</v>
      </c>
      <c r="F42" s="74">
        <v>304</v>
      </c>
      <c r="G42" s="124"/>
      <c r="H42" s="124"/>
      <c r="I42" s="124"/>
      <c r="J42" s="124"/>
      <c r="K42" s="124"/>
      <c r="L42" s="124"/>
      <c r="M42" s="124"/>
      <c r="N42" s="124"/>
      <c r="O42" s="124"/>
      <c r="P42" s="124"/>
      <c r="Q42" s="124"/>
    </row>
    <row r="43" spans="1:17" x14ac:dyDescent="0.25">
      <c r="A43" s="218" t="s">
        <v>128</v>
      </c>
      <c r="B43" s="124"/>
      <c r="C43" s="61" t="s">
        <v>129</v>
      </c>
      <c r="D43" s="76" t="s">
        <v>105</v>
      </c>
      <c r="E43" s="161" t="s">
        <v>1</v>
      </c>
      <c r="F43" s="74">
        <v>82</v>
      </c>
      <c r="G43" s="124"/>
      <c r="H43" s="124"/>
      <c r="I43" s="124"/>
      <c r="J43" s="124"/>
      <c r="K43" s="124"/>
      <c r="L43" s="124"/>
      <c r="M43" s="124"/>
      <c r="N43" s="124"/>
      <c r="O43" s="124"/>
      <c r="P43" s="124"/>
      <c r="Q43" s="124"/>
    </row>
    <row r="44" spans="1:17" x14ac:dyDescent="0.25">
      <c r="A44" s="218" t="s">
        <v>130</v>
      </c>
      <c r="B44" s="124"/>
      <c r="C44" s="61" t="s">
        <v>131</v>
      </c>
      <c r="D44" s="76" t="s">
        <v>132</v>
      </c>
      <c r="E44" s="161" t="s">
        <v>77</v>
      </c>
      <c r="F44" s="74">
        <v>8690</v>
      </c>
      <c r="G44" s="124"/>
      <c r="H44" s="124"/>
      <c r="I44" s="124"/>
      <c r="J44" s="124"/>
      <c r="K44" s="124"/>
      <c r="L44" s="124"/>
      <c r="M44" s="124"/>
      <c r="N44" s="124"/>
      <c r="O44" s="124"/>
      <c r="P44" s="124"/>
      <c r="Q44" s="124"/>
    </row>
    <row r="45" spans="1:17" ht="26.4" x14ac:dyDescent="0.25">
      <c r="A45" s="218" t="s">
        <v>133</v>
      </c>
      <c r="B45" s="124"/>
      <c r="C45" s="61" t="s">
        <v>134</v>
      </c>
      <c r="D45" s="76" t="s">
        <v>132</v>
      </c>
      <c r="E45" s="161" t="s">
        <v>77</v>
      </c>
      <c r="F45" s="74">
        <v>2990</v>
      </c>
      <c r="G45" s="124"/>
      <c r="H45" s="124"/>
      <c r="I45" s="124"/>
      <c r="J45" s="124"/>
      <c r="K45" s="124"/>
      <c r="L45" s="124"/>
      <c r="M45" s="124"/>
      <c r="N45" s="124"/>
      <c r="O45" s="124"/>
      <c r="P45" s="124"/>
      <c r="Q45" s="124"/>
    </row>
    <row r="46" spans="1:17" ht="26.4" x14ac:dyDescent="0.25">
      <c r="A46" s="218" t="s">
        <v>135</v>
      </c>
      <c r="B46" s="124"/>
      <c r="C46" s="61" t="s">
        <v>136</v>
      </c>
      <c r="D46" s="76" t="s">
        <v>132</v>
      </c>
      <c r="E46" s="161" t="s">
        <v>77</v>
      </c>
      <c r="F46" s="74">
        <v>234</v>
      </c>
      <c r="G46" s="124"/>
      <c r="H46" s="124"/>
      <c r="I46" s="124"/>
      <c r="J46" s="124"/>
      <c r="K46" s="124"/>
      <c r="L46" s="124"/>
      <c r="M46" s="124"/>
      <c r="N46" s="124"/>
      <c r="O46" s="124"/>
      <c r="P46" s="124"/>
      <c r="Q46" s="124"/>
    </row>
    <row r="47" spans="1:17" ht="26.4" x14ac:dyDescent="0.25">
      <c r="A47" s="218" t="s">
        <v>137</v>
      </c>
      <c r="B47" s="124"/>
      <c r="C47" s="61" t="s">
        <v>138</v>
      </c>
      <c r="D47" s="76" t="s">
        <v>132</v>
      </c>
      <c r="E47" s="161" t="s">
        <v>85</v>
      </c>
      <c r="F47" s="74">
        <v>1304</v>
      </c>
      <c r="G47" s="124"/>
      <c r="H47" s="124"/>
      <c r="I47" s="124"/>
      <c r="J47" s="124"/>
      <c r="K47" s="124"/>
      <c r="L47" s="124"/>
      <c r="M47" s="124"/>
      <c r="N47" s="124"/>
      <c r="O47" s="124"/>
      <c r="P47" s="124"/>
      <c r="Q47" s="124"/>
    </row>
    <row r="48" spans="1:17" x14ac:dyDescent="0.25">
      <c r="A48" s="218" t="s">
        <v>139</v>
      </c>
      <c r="B48" s="124"/>
      <c r="C48" s="61" t="s">
        <v>140</v>
      </c>
      <c r="D48" s="76" t="s">
        <v>74</v>
      </c>
      <c r="E48" s="161" t="s">
        <v>1</v>
      </c>
      <c r="F48" s="74">
        <v>30</v>
      </c>
      <c r="G48" s="124"/>
      <c r="H48" s="124"/>
      <c r="I48" s="124"/>
      <c r="J48" s="124"/>
      <c r="K48" s="124"/>
      <c r="L48" s="124"/>
      <c r="M48" s="124"/>
      <c r="N48" s="124"/>
      <c r="O48" s="124"/>
      <c r="P48" s="124"/>
      <c r="Q48" s="124"/>
    </row>
    <row r="49" spans="1:17" ht="26.4" x14ac:dyDescent="0.25">
      <c r="A49" s="218" t="s">
        <v>141</v>
      </c>
      <c r="B49" s="124"/>
      <c r="C49" s="158" t="s">
        <v>142</v>
      </c>
      <c r="D49" s="76" t="s">
        <v>132</v>
      </c>
      <c r="E49" s="161" t="s">
        <v>1</v>
      </c>
      <c r="F49" s="74">
        <v>20</v>
      </c>
      <c r="G49" s="124"/>
      <c r="H49" s="124"/>
      <c r="I49" s="124"/>
      <c r="J49" s="124"/>
      <c r="K49" s="124"/>
      <c r="L49" s="124"/>
      <c r="M49" s="124"/>
      <c r="N49" s="124"/>
      <c r="O49" s="124"/>
      <c r="P49" s="124"/>
      <c r="Q49" s="124"/>
    </row>
    <row r="50" spans="1:17" x14ac:dyDescent="0.25">
      <c r="A50" s="219" t="s">
        <v>143</v>
      </c>
      <c r="B50" s="136"/>
      <c r="C50" s="152" t="s">
        <v>144</v>
      </c>
      <c r="D50" s="221"/>
      <c r="E50" s="222" t="s">
        <v>66</v>
      </c>
      <c r="F50" s="223"/>
      <c r="G50" s="136"/>
      <c r="H50" s="136"/>
      <c r="I50" s="136"/>
      <c r="J50" s="136"/>
      <c r="K50" s="136"/>
      <c r="L50" s="136"/>
      <c r="M50" s="136"/>
      <c r="N50" s="136"/>
      <c r="O50" s="136"/>
      <c r="P50" s="136"/>
      <c r="Q50" s="136"/>
    </row>
    <row r="51" spans="1:17" ht="26.4" x14ac:dyDescent="0.25">
      <c r="A51" s="218" t="s">
        <v>145</v>
      </c>
      <c r="B51" s="124"/>
      <c r="C51" s="158" t="s">
        <v>146</v>
      </c>
      <c r="D51" s="76" t="s">
        <v>132</v>
      </c>
      <c r="E51" s="161" t="s">
        <v>85</v>
      </c>
      <c r="F51" s="74">
        <v>6200</v>
      </c>
      <c r="G51" s="124"/>
      <c r="H51" s="124"/>
      <c r="I51" s="124"/>
      <c r="J51" s="124"/>
      <c r="K51" s="124"/>
      <c r="L51" s="124"/>
      <c r="M51" s="124"/>
      <c r="N51" s="124"/>
      <c r="O51" s="124"/>
      <c r="P51" s="124"/>
      <c r="Q51" s="124"/>
    </row>
    <row r="52" spans="1:17" ht="39.6" x14ac:dyDescent="0.25">
      <c r="A52" s="218" t="s">
        <v>147</v>
      </c>
      <c r="B52" s="124"/>
      <c r="C52" s="61" t="s">
        <v>148</v>
      </c>
      <c r="D52" s="76" t="s">
        <v>132</v>
      </c>
      <c r="E52" s="161" t="s">
        <v>77</v>
      </c>
      <c r="F52" s="74">
        <v>2821</v>
      </c>
      <c r="G52" s="124"/>
      <c r="H52" s="124"/>
      <c r="I52" s="124"/>
      <c r="J52" s="124"/>
      <c r="K52" s="124"/>
      <c r="L52" s="124"/>
      <c r="M52" s="124"/>
      <c r="N52" s="124"/>
      <c r="O52" s="124"/>
      <c r="P52" s="124"/>
      <c r="Q52" s="124"/>
    </row>
    <row r="53" spans="1:17" ht="26.4" x14ac:dyDescent="0.25">
      <c r="A53" s="218" t="s">
        <v>149</v>
      </c>
      <c r="B53" s="124"/>
      <c r="C53" s="61" t="s">
        <v>150</v>
      </c>
      <c r="D53" s="76" t="s">
        <v>132</v>
      </c>
      <c r="E53" s="161" t="s">
        <v>77</v>
      </c>
      <c r="F53" s="74">
        <v>70</v>
      </c>
      <c r="G53" s="124"/>
      <c r="H53" s="124"/>
      <c r="I53" s="124"/>
      <c r="J53" s="124"/>
      <c r="K53" s="124"/>
      <c r="L53" s="124"/>
      <c r="M53" s="124"/>
      <c r="N53" s="124"/>
      <c r="O53" s="124"/>
      <c r="P53" s="124"/>
      <c r="Q53" s="124"/>
    </row>
    <row r="54" spans="1:17" ht="26.4" x14ac:dyDescent="0.25">
      <c r="A54" s="218" t="s">
        <v>151</v>
      </c>
      <c r="B54" s="124"/>
      <c r="C54" s="61" t="s">
        <v>152</v>
      </c>
      <c r="D54" s="76" t="s">
        <v>132</v>
      </c>
      <c r="E54" s="161" t="s">
        <v>77</v>
      </c>
      <c r="F54" s="74">
        <v>2700</v>
      </c>
      <c r="G54" s="124"/>
      <c r="H54" s="124"/>
      <c r="I54" s="124"/>
      <c r="J54" s="124"/>
      <c r="K54" s="124"/>
      <c r="L54" s="124"/>
      <c r="M54" s="124"/>
      <c r="N54" s="124"/>
      <c r="O54" s="124"/>
      <c r="P54" s="124"/>
      <c r="Q54" s="124"/>
    </row>
    <row r="55" spans="1:17" ht="39.6" x14ac:dyDescent="0.25">
      <c r="A55" s="218" t="s">
        <v>153</v>
      </c>
      <c r="B55" s="124"/>
      <c r="C55" s="61" t="s">
        <v>154</v>
      </c>
      <c r="D55" s="76" t="s">
        <v>132</v>
      </c>
      <c r="E55" s="161" t="s">
        <v>77</v>
      </c>
      <c r="F55" s="74">
        <v>2522</v>
      </c>
      <c r="G55" s="124"/>
      <c r="H55" s="124"/>
      <c r="I55" s="124"/>
      <c r="J55" s="124"/>
      <c r="K55" s="124"/>
      <c r="L55" s="124"/>
      <c r="M55" s="124"/>
      <c r="N55" s="124"/>
      <c r="O55" s="124"/>
      <c r="P55" s="124"/>
      <c r="Q55" s="124"/>
    </row>
    <row r="56" spans="1:17" ht="26.4" x14ac:dyDescent="0.25">
      <c r="A56" s="218" t="s">
        <v>155</v>
      </c>
      <c r="B56" s="124"/>
      <c r="C56" s="61" t="s">
        <v>156</v>
      </c>
      <c r="D56" s="76" t="s">
        <v>132</v>
      </c>
      <c r="E56" s="161" t="s">
        <v>77</v>
      </c>
      <c r="F56" s="74">
        <v>1020</v>
      </c>
      <c r="G56" s="124"/>
      <c r="H56" s="124"/>
      <c r="I56" s="124"/>
      <c r="J56" s="124"/>
      <c r="K56" s="124"/>
      <c r="L56" s="124"/>
      <c r="M56" s="124"/>
      <c r="N56" s="124"/>
      <c r="O56" s="124"/>
      <c r="P56" s="124"/>
      <c r="Q56" s="124"/>
    </row>
    <row r="57" spans="1:17" ht="26.4" x14ac:dyDescent="0.25">
      <c r="A57" s="218" t="s">
        <v>157</v>
      </c>
      <c r="B57" s="124"/>
      <c r="C57" s="61" t="s">
        <v>158</v>
      </c>
      <c r="D57" s="76" t="s">
        <v>132</v>
      </c>
      <c r="E57" s="161" t="s">
        <v>77</v>
      </c>
      <c r="F57" s="74">
        <v>153</v>
      </c>
      <c r="G57" s="124"/>
      <c r="H57" s="124"/>
      <c r="I57" s="124"/>
      <c r="J57" s="124"/>
      <c r="K57" s="124"/>
      <c r="L57" s="124"/>
      <c r="M57" s="124"/>
      <c r="N57" s="124"/>
      <c r="O57" s="124"/>
      <c r="P57" s="124"/>
      <c r="Q57" s="124"/>
    </row>
    <row r="58" spans="1:17" ht="26.4" x14ac:dyDescent="0.25">
      <c r="A58" s="218" t="s">
        <v>159</v>
      </c>
      <c r="B58" s="124"/>
      <c r="C58" s="61" t="s">
        <v>160</v>
      </c>
      <c r="D58" s="76" t="s">
        <v>132</v>
      </c>
      <c r="E58" s="161" t="s">
        <v>77</v>
      </c>
      <c r="F58" s="74">
        <v>210</v>
      </c>
      <c r="G58" s="124"/>
      <c r="H58" s="124"/>
      <c r="I58" s="124"/>
      <c r="J58" s="124"/>
      <c r="K58" s="124"/>
      <c r="L58" s="124"/>
      <c r="M58" s="124"/>
      <c r="N58" s="124"/>
      <c r="O58" s="124"/>
      <c r="P58" s="124"/>
      <c r="Q58" s="124"/>
    </row>
    <row r="59" spans="1:17" ht="26.4" x14ac:dyDescent="0.25">
      <c r="A59" s="218" t="s">
        <v>161</v>
      </c>
      <c r="B59" s="124"/>
      <c r="C59" s="61" t="s">
        <v>162</v>
      </c>
      <c r="D59" s="76" t="s">
        <v>132</v>
      </c>
      <c r="E59" s="161" t="s">
        <v>77</v>
      </c>
      <c r="F59" s="74">
        <v>21</v>
      </c>
      <c r="G59" s="124"/>
      <c r="H59" s="124"/>
      <c r="I59" s="124"/>
      <c r="J59" s="124"/>
      <c r="K59" s="124"/>
      <c r="L59" s="124"/>
      <c r="M59" s="124"/>
      <c r="N59" s="124"/>
      <c r="O59" s="124"/>
      <c r="P59" s="124"/>
      <c r="Q59" s="124"/>
    </row>
    <row r="60" spans="1:17" ht="15" customHeight="1" x14ac:dyDescent="0.25">
      <c r="A60" s="218" t="s">
        <v>163</v>
      </c>
      <c r="B60" s="124"/>
      <c r="C60" s="158" t="s">
        <v>164</v>
      </c>
      <c r="D60" s="76" t="s">
        <v>132</v>
      </c>
      <c r="E60" s="161" t="s">
        <v>77</v>
      </c>
      <c r="F60" s="74">
        <v>1130</v>
      </c>
      <c r="G60" s="124"/>
      <c r="H60" s="124"/>
      <c r="I60" s="124"/>
      <c r="J60" s="124"/>
      <c r="K60" s="124"/>
      <c r="L60" s="124"/>
      <c r="M60" s="124"/>
      <c r="N60" s="124"/>
      <c r="O60" s="124"/>
      <c r="P60" s="124"/>
      <c r="Q60" s="124"/>
    </row>
    <row r="61" spans="1:17" ht="15" customHeight="1" x14ac:dyDescent="0.25">
      <c r="A61" s="218" t="s">
        <v>165</v>
      </c>
      <c r="B61" s="124"/>
      <c r="C61" s="158" t="s">
        <v>166</v>
      </c>
      <c r="D61" s="76" t="s">
        <v>132</v>
      </c>
      <c r="E61" s="161" t="s">
        <v>77</v>
      </c>
      <c r="F61" s="74">
        <v>136</v>
      </c>
      <c r="G61" s="124"/>
      <c r="H61" s="124"/>
      <c r="I61" s="124"/>
      <c r="J61" s="124"/>
      <c r="K61" s="124"/>
      <c r="L61" s="124"/>
      <c r="M61" s="124"/>
      <c r="N61" s="124"/>
      <c r="O61" s="124"/>
      <c r="P61" s="124"/>
      <c r="Q61" s="124"/>
    </row>
    <row r="62" spans="1:17" ht="26.4" x14ac:dyDescent="0.25">
      <c r="A62" s="218" t="s">
        <v>167</v>
      </c>
      <c r="B62" s="124"/>
      <c r="C62" s="159" t="s">
        <v>168</v>
      </c>
      <c r="D62" s="160" t="s">
        <v>169</v>
      </c>
      <c r="E62" s="161" t="s">
        <v>12</v>
      </c>
      <c r="F62" s="193">
        <v>35</v>
      </c>
      <c r="G62" s="124"/>
      <c r="H62" s="124"/>
      <c r="I62" s="124"/>
      <c r="J62" s="124"/>
      <c r="K62" s="124"/>
      <c r="L62" s="124"/>
      <c r="M62" s="124"/>
      <c r="N62" s="124"/>
      <c r="O62" s="124"/>
      <c r="P62" s="124"/>
      <c r="Q62" s="124"/>
    </row>
    <row r="63" spans="1:17" x14ac:dyDescent="0.25">
      <c r="A63" s="218" t="s">
        <v>170</v>
      </c>
      <c r="B63" s="124"/>
      <c r="C63" s="61" t="s">
        <v>171</v>
      </c>
      <c r="D63" s="76" t="s">
        <v>172</v>
      </c>
      <c r="E63" s="161" t="s">
        <v>77</v>
      </c>
      <c r="F63" s="74">
        <v>1361</v>
      </c>
      <c r="G63" s="124"/>
      <c r="H63" s="124"/>
      <c r="I63" s="124"/>
      <c r="J63" s="124"/>
      <c r="K63" s="124"/>
      <c r="L63" s="124"/>
      <c r="M63" s="124"/>
      <c r="N63" s="124"/>
      <c r="O63" s="124"/>
      <c r="P63" s="124"/>
      <c r="Q63" s="124"/>
    </row>
    <row r="64" spans="1:17" x14ac:dyDescent="0.25">
      <c r="A64" s="218" t="s">
        <v>173</v>
      </c>
      <c r="B64" s="124"/>
      <c r="C64" s="61" t="s">
        <v>174</v>
      </c>
      <c r="D64" s="76" t="s">
        <v>132</v>
      </c>
      <c r="E64" s="161" t="s">
        <v>77</v>
      </c>
      <c r="F64" s="74">
        <v>6521</v>
      </c>
      <c r="G64" s="124"/>
      <c r="H64" s="124"/>
      <c r="I64" s="124"/>
      <c r="J64" s="124"/>
      <c r="K64" s="124"/>
      <c r="L64" s="124"/>
      <c r="M64" s="124"/>
      <c r="N64" s="124"/>
      <c r="O64" s="124"/>
      <c r="P64" s="124"/>
      <c r="Q64" s="124"/>
    </row>
    <row r="65" spans="1:17" x14ac:dyDescent="0.25">
      <c r="A65" s="219" t="s">
        <v>175</v>
      </c>
      <c r="B65" s="136"/>
      <c r="C65" s="152" t="s">
        <v>176</v>
      </c>
      <c r="D65" s="221"/>
      <c r="E65" s="222" t="s">
        <v>66</v>
      </c>
      <c r="F65" s="223"/>
      <c r="G65" s="136"/>
      <c r="H65" s="136"/>
      <c r="I65" s="136"/>
      <c r="J65" s="136"/>
      <c r="K65" s="136"/>
      <c r="L65" s="136"/>
      <c r="M65" s="136"/>
      <c r="N65" s="136"/>
      <c r="O65" s="136"/>
      <c r="P65" s="136"/>
      <c r="Q65" s="136"/>
    </row>
    <row r="66" spans="1:17" ht="26.4" x14ac:dyDescent="0.25">
      <c r="A66" s="218" t="s">
        <v>177</v>
      </c>
      <c r="B66" s="124"/>
      <c r="C66" s="61" t="s">
        <v>178</v>
      </c>
      <c r="D66" s="76" t="s">
        <v>132</v>
      </c>
      <c r="E66" s="161" t="s">
        <v>77</v>
      </c>
      <c r="F66" s="74">
        <v>2204</v>
      </c>
      <c r="G66" s="124"/>
      <c r="H66" s="124"/>
      <c r="I66" s="124"/>
      <c r="J66" s="124"/>
      <c r="K66" s="124"/>
      <c r="L66" s="124"/>
      <c r="M66" s="124"/>
      <c r="N66" s="124"/>
      <c r="O66" s="124"/>
      <c r="P66" s="124"/>
      <c r="Q66" s="124"/>
    </row>
    <row r="67" spans="1:17" ht="26.4" x14ac:dyDescent="0.25">
      <c r="A67" s="218" t="s">
        <v>179</v>
      </c>
      <c r="B67" s="124"/>
      <c r="C67" s="61" t="s">
        <v>180</v>
      </c>
      <c r="D67" s="76" t="s">
        <v>132</v>
      </c>
      <c r="E67" s="161" t="s">
        <v>77</v>
      </c>
      <c r="F67" s="74">
        <v>2361</v>
      </c>
      <c r="G67" s="124"/>
      <c r="H67" s="124"/>
      <c r="I67" s="124"/>
      <c r="J67" s="124"/>
      <c r="K67" s="124"/>
      <c r="L67" s="124"/>
      <c r="M67" s="124"/>
      <c r="N67" s="124"/>
      <c r="O67" s="124"/>
      <c r="P67" s="124"/>
      <c r="Q67" s="124"/>
    </row>
    <row r="68" spans="1:17" ht="26.4" x14ac:dyDescent="0.25">
      <c r="A68" s="218" t="s">
        <v>181</v>
      </c>
      <c r="B68" s="124"/>
      <c r="C68" s="61" t="s">
        <v>182</v>
      </c>
      <c r="D68" s="76" t="s">
        <v>132</v>
      </c>
      <c r="E68" s="161" t="s">
        <v>77</v>
      </c>
      <c r="F68" s="74">
        <v>2163</v>
      </c>
      <c r="G68" s="124"/>
      <c r="H68" s="124"/>
      <c r="I68" s="124"/>
      <c r="J68" s="124"/>
      <c r="K68" s="124"/>
      <c r="L68" s="124"/>
      <c r="M68" s="124"/>
      <c r="N68" s="124"/>
      <c r="O68" s="124"/>
      <c r="P68" s="124"/>
      <c r="Q68" s="124"/>
    </row>
    <row r="69" spans="1:17" ht="26.4" x14ac:dyDescent="0.25">
      <c r="A69" s="218" t="s">
        <v>183</v>
      </c>
      <c r="B69" s="124"/>
      <c r="C69" s="61" t="s">
        <v>184</v>
      </c>
      <c r="D69" s="76" t="s">
        <v>132</v>
      </c>
      <c r="E69" s="161" t="s">
        <v>77</v>
      </c>
      <c r="F69" s="74">
        <v>4436</v>
      </c>
      <c r="G69" s="124"/>
      <c r="H69" s="124"/>
      <c r="I69" s="124"/>
      <c r="J69" s="124"/>
      <c r="K69" s="124"/>
      <c r="L69" s="124"/>
      <c r="M69" s="124"/>
      <c r="N69" s="124"/>
      <c r="O69" s="124"/>
      <c r="P69" s="124"/>
      <c r="Q69" s="124"/>
    </row>
    <row r="70" spans="1:17" x14ac:dyDescent="0.25">
      <c r="A70" s="219" t="s">
        <v>185</v>
      </c>
      <c r="B70" s="136"/>
      <c r="C70" s="152" t="s">
        <v>186</v>
      </c>
      <c r="D70" s="221"/>
      <c r="E70" s="222" t="s">
        <v>66</v>
      </c>
      <c r="F70" s="223"/>
      <c r="G70" s="136"/>
      <c r="H70" s="136"/>
      <c r="I70" s="136"/>
      <c r="J70" s="136"/>
      <c r="K70" s="136"/>
      <c r="L70" s="136"/>
      <c r="M70" s="136"/>
      <c r="N70" s="136"/>
      <c r="O70" s="136"/>
      <c r="P70" s="136"/>
      <c r="Q70" s="136"/>
    </row>
    <row r="71" spans="1:17" x14ac:dyDescent="0.25">
      <c r="A71" s="218" t="s">
        <v>187</v>
      </c>
      <c r="B71" s="124"/>
      <c r="C71" s="61" t="s">
        <v>188</v>
      </c>
      <c r="D71" s="76" t="s">
        <v>132</v>
      </c>
      <c r="E71" s="161" t="s">
        <v>1</v>
      </c>
      <c r="F71" s="74">
        <v>715</v>
      </c>
      <c r="G71" s="124"/>
      <c r="H71" s="124"/>
      <c r="I71" s="124"/>
      <c r="J71" s="124"/>
      <c r="K71" s="124"/>
      <c r="L71" s="124"/>
      <c r="M71" s="124"/>
      <c r="N71" s="124"/>
      <c r="O71" s="124"/>
      <c r="P71" s="124"/>
      <c r="Q71" s="124"/>
    </row>
    <row r="72" spans="1:17" x14ac:dyDescent="0.25">
      <c r="A72" s="218" t="s">
        <v>189</v>
      </c>
      <c r="B72" s="124"/>
      <c r="C72" s="61" t="s">
        <v>190</v>
      </c>
      <c r="D72" s="76" t="s">
        <v>132</v>
      </c>
      <c r="E72" s="161" t="s">
        <v>1</v>
      </c>
      <c r="F72" s="74">
        <v>110</v>
      </c>
      <c r="G72" s="124"/>
      <c r="H72" s="124"/>
      <c r="I72" s="124"/>
      <c r="J72" s="124"/>
      <c r="K72" s="124"/>
      <c r="L72" s="124"/>
      <c r="M72" s="124"/>
      <c r="N72" s="124"/>
      <c r="O72" s="124"/>
      <c r="P72" s="124"/>
      <c r="Q72" s="124"/>
    </row>
    <row r="73" spans="1:17" x14ac:dyDescent="0.25">
      <c r="A73" s="218" t="s">
        <v>191</v>
      </c>
      <c r="B73" s="124"/>
      <c r="C73" s="61" t="s">
        <v>192</v>
      </c>
      <c r="D73" s="76" t="s">
        <v>132</v>
      </c>
      <c r="E73" s="161" t="s">
        <v>1</v>
      </c>
      <c r="F73" s="74">
        <v>1200</v>
      </c>
      <c r="G73" s="124"/>
      <c r="H73" s="124"/>
      <c r="I73" s="124"/>
      <c r="J73" s="124"/>
      <c r="K73" s="124"/>
      <c r="L73" s="124"/>
      <c r="M73" s="124"/>
      <c r="N73" s="124"/>
      <c r="O73" s="124"/>
      <c r="P73" s="124"/>
      <c r="Q73" s="124"/>
    </row>
    <row r="74" spans="1:17" ht="15" customHeight="1" x14ac:dyDescent="0.25">
      <c r="A74" s="218" t="s">
        <v>193</v>
      </c>
      <c r="B74" s="124"/>
      <c r="C74" s="61" t="s">
        <v>194</v>
      </c>
      <c r="D74" s="76" t="s">
        <v>132</v>
      </c>
      <c r="E74" s="161" t="s">
        <v>1</v>
      </c>
      <c r="F74" s="74">
        <v>28</v>
      </c>
      <c r="G74" s="124"/>
      <c r="H74" s="124"/>
      <c r="I74" s="124"/>
      <c r="J74" s="124"/>
      <c r="K74" s="124"/>
      <c r="L74" s="124"/>
      <c r="M74" s="124"/>
      <c r="N74" s="124"/>
      <c r="O74" s="124"/>
      <c r="P74" s="124"/>
      <c r="Q74" s="124"/>
    </row>
    <row r="75" spans="1:17" ht="30" customHeight="1" x14ac:dyDescent="0.25">
      <c r="A75" s="218" t="s">
        <v>195</v>
      </c>
      <c r="B75" s="124"/>
      <c r="C75" s="61" t="s">
        <v>196</v>
      </c>
      <c r="D75" s="76" t="s">
        <v>132</v>
      </c>
      <c r="E75" s="161" t="s">
        <v>77</v>
      </c>
      <c r="F75" s="74">
        <v>119</v>
      </c>
      <c r="G75" s="124"/>
      <c r="H75" s="124"/>
      <c r="I75" s="124"/>
      <c r="J75" s="124"/>
      <c r="K75" s="124"/>
      <c r="L75" s="124"/>
      <c r="M75" s="124"/>
      <c r="N75" s="124"/>
      <c r="O75" s="124"/>
      <c r="P75" s="124"/>
      <c r="Q75" s="124"/>
    </row>
    <row r="76" spans="1:17" x14ac:dyDescent="0.25">
      <c r="A76" s="218" t="s">
        <v>197</v>
      </c>
      <c r="B76" s="124"/>
      <c r="C76" s="61" t="s">
        <v>198</v>
      </c>
      <c r="D76" s="76" t="s">
        <v>132</v>
      </c>
      <c r="E76" s="161" t="s">
        <v>77</v>
      </c>
      <c r="F76" s="74">
        <v>119</v>
      </c>
      <c r="G76" s="124"/>
      <c r="H76" s="124"/>
      <c r="I76" s="124"/>
      <c r="J76" s="124"/>
      <c r="K76" s="124"/>
      <c r="L76" s="124"/>
      <c r="M76" s="124"/>
      <c r="N76" s="124"/>
      <c r="O76" s="124"/>
      <c r="P76" s="124"/>
      <c r="Q76" s="124"/>
    </row>
    <row r="77" spans="1:17" x14ac:dyDescent="0.25">
      <c r="A77" s="218" t="s">
        <v>199</v>
      </c>
      <c r="B77" s="124"/>
      <c r="C77" s="61" t="s">
        <v>200</v>
      </c>
      <c r="D77" s="76" t="s">
        <v>74</v>
      </c>
      <c r="E77" s="161" t="s">
        <v>80</v>
      </c>
      <c r="F77" s="74">
        <v>1</v>
      </c>
      <c r="G77" s="124"/>
      <c r="H77" s="124"/>
      <c r="I77" s="124"/>
      <c r="J77" s="124"/>
      <c r="K77" s="124"/>
      <c r="L77" s="124"/>
      <c r="M77" s="124"/>
      <c r="N77" s="124"/>
      <c r="O77" s="124"/>
      <c r="P77" s="124"/>
      <c r="Q77" s="124"/>
    </row>
    <row r="78" spans="1:17" ht="26.4" x14ac:dyDescent="0.25">
      <c r="A78" s="218" t="s">
        <v>201</v>
      </c>
      <c r="B78" s="124"/>
      <c r="C78" s="61" t="s">
        <v>202</v>
      </c>
      <c r="D78" s="76" t="s">
        <v>74</v>
      </c>
      <c r="E78" s="161" t="s">
        <v>1</v>
      </c>
      <c r="F78" s="74">
        <v>35</v>
      </c>
      <c r="G78" s="124"/>
      <c r="H78" s="124"/>
      <c r="I78" s="124"/>
      <c r="J78" s="124"/>
      <c r="K78" s="124"/>
      <c r="L78" s="124"/>
      <c r="M78" s="124"/>
      <c r="N78" s="124"/>
      <c r="O78" s="124"/>
      <c r="P78" s="124"/>
      <c r="Q78" s="124"/>
    </row>
    <row r="79" spans="1:17" x14ac:dyDescent="0.25">
      <c r="A79" s="218" t="s">
        <v>203</v>
      </c>
      <c r="B79" s="124"/>
      <c r="C79" s="61" t="s">
        <v>204</v>
      </c>
      <c r="D79" s="76" t="s">
        <v>74</v>
      </c>
      <c r="E79" s="161" t="s">
        <v>1</v>
      </c>
      <c r="F79" s="74">
        <v>11</v>
      </c>
      <c r="G79" s="124"/>
      <c r="H79" s="124"/>
      <c r="I79" s="124"/>
      <c r="J79" s="124"/>
      <c r="K79" s="124"/>
      <c r="L79" s="124"/>
      <c r="M79" s="124"/>
      <c r="N79" s="124"/>
      <c r="O79" s="124"/>
      <c r="P79" s="124"/>
      <c r="Q79" s="124"/>
    </row>
    <row r="80" spans="1:17" ht="79.2" x14ac:dyDescent="0.25">
      <c r="A80" s="218" t="s">
        <v>205</v>
      </c>
      <c r="B80" s="124"/>
      <c r="C80" s="158" t="s">
        <v>206</v>
      </c>
      <c r="D80" s="160" t="s">
        <v>132</v>
      </c>
      <c r="E80" s="161" t="s">
        <v>1</v>
      </c>
      <c r="F80" s="139">
        <v>57</v>
      </c>
      <c r="G80" s="124"/>
      <c r="H80" s="124"/>
      <c r="I80" s="124"/>
      <c r="J80" s="124"/>
      <c r="K80" s="124"/>
      <c r="L80" s="124"/>
      <c r="M80" s="124"/>
      <c r="N80" s="124"/>
      <c r="O80" s="124"/>
      <c r="P80" s="124"/>
      <c r="Q80" s="124"/>
    </row>
    <row r="81" spans="1:17" ht="26.4" x14ac:dyDescent="0.25">
      <c r="A81" s="218" t="s">
        <v>207</v>
      </c>
      <c r="B81" s="124"/>
      <c r="C81" s="158" t="s">
        <v>208</v>
      </c>
      <c r="D81" s="160" t="s">
        <v>132</v>
      </c>
      <c r="E81" s="161" t="s">
        <v>57</v>
      </c>
      <c r="F81" s="139">
        <v>7</v>
      </c>
      <c r="G81" s="124"/>
      <c r="H81" s="124"/>
      <c r="I81" s="124"/>
      <c r="J81" s="124"/>
      <c r="K81" s="124"/>
      <c r="L81" s="124"/>
      <c r="M81" s="124"/>
      <c r="N81" s="124"/>
      <c r="O81" s="124"/>
      <c r="P81" s="124"/>
      <c r="Q81" s="124"/>
    </row>
    <row r="82" spans="1:17" ht="15" customHeight="1" x14ac:dyDescent="0.25">
      <c r="A82" s="218" t="s">
        <v>209</v>
      </c>
      <c r="B82" s="124"/>
      <c r="C82" s="158" t="s">
        <v>210</v>
      </c>
      <c r="D82" s="160" t="s">
        <v>132</v>
      </c>
      <c r="E82" s="161" t="s">
        <v>57</v>
      </c>
      <c r="F82" s="139">
        <v>8</v>
      </c>
      <c r="G82" s="124"/>
      <c r="H82" s="124"/>
      <c r="I82" s="124"/>
      <c r="J82" s="124"/>
      <c r="K82" s="124"/>
      <c r="L82" s="124"/>
      <c r="M82" s="124"/>
      <c r="N82" s="124"/>
      <c r="O82" s="124"/>
      <c r="P82" s="124"/>
      <c r="Q82" s="124"/>
    </row>
    <row r="83" spans="1:17" ht="15" customHeight="1" x14ac:dyDescent="0.25">
      <c r="A83" s="218" t="s">
        <v>211</v>
      </c>
      <c r="B83" s="124"/>
      <c r="C83" s="61" t="s">
        <v>212</v>
      </c>
      <c r="D83" s="160" t="s">
        <v>132</v>
      </c>
      <c r="E83" s="161" t="s">
        <v>57</v>
      </c>
      <c r="F83" s="139">
        <v>7</v>
      </c>
      <c r="G83" s="124"/>
      <c r="H83" s="124"/>
      <c r="I83" s="124"/>
      <c r="J83" s="124"/>
      <c r="K83" s="124"/>
      <c r="L83" s="124"/>
      <c r="M83" s="124"/>
      <c r="N83" s="124"/>
      <c r="O83" s="124"/>
      <c r="P83" s="124"/>
      <c r="Q83" s="124"/>
    </row>
    <row r="84" spans="1:17" x14ac:dyDescent="0.25">
      <c r="A84" s="219" t="s">
        <v>213</v>
      </c>
      <c r="B84" s="136"/>
      <c r="C84" s="152" t="s">
        <v>214</v>
      </c>
      <c r="D84" s="221"/>
      <c r="E84" s="222" t="s">
        <v>66</v>
      </c>
      <c r="F84" s="223"/>
      <c r="G84" s="136"/>
      <c r="H84" s="136"/>
      <c r="I84" s="136"/>
      <c r="J84" s="136"/>
      <c r="K84" s="136"/>
      <c r="L84" s="136"/>
      <c r="M84" s="136"/>
      <c r="N84" s="136"/>
      <c r="O84" s="136"/>
      <c r="P84" s="136"/>
      <c r="Q84" s="136"/>
    </row>
    <row r="85" spans="1:17" x14ac:dyDescent="0.25">
      <c r="A85" s="162">
        <v>7.1</v>
      </c>
      <c r="B85" s="124"/>
      <c r="C85" s="163" t="s">
        <v>215</v>
      </c>
      <c r="D85" s="164" t="s">
        <v>216</v>
      </c>
      <c r="E85" s="162" t="s">
        <v>80</v>
      </c>
      <c r="F85" s="74">
        <v>26</v>
      </c>
      <c r="G85" s="124"/>
      <c r="H85" s="124"/>
      <c r="I85" s="124"/>
      <c r="J85" s="124"/>
      <c r="K85" s="124"/>
      <c r="L85" s="124"/>
      <c r="M85" s="124"/>
      <c r="N85" s="124"/>
      <c r="O85" s="124"/>
      <c r="P85" s="124"/>
      <c r="Q85" s="124"/>
    </row>
    <row r="86" spans="1:17" ht="15" customHeight="1" x14ac:dyDescent="0.25">
      <c r="A86" s="162">
        <v>7.2</v>
      </c>
      <c r="B86" s="124"/>
      <c r="C86" s="163" t="s">
        <v>217</v>
      </c>
      <c r="D86" s="164" t="s">
        <v>169</v>
      </c>
      <c r="E86" s="162" t="s">
        <v>80</v>
      </c>
      <c r="F86" s="165">
        <v>9</v>
      </c>
      <c r="G86" s="124"/>
      <c r="H86" s="124"/>
      <c r="I86" s="124"/>
      <c r="J86" s="124"/>
      <c r="K86" s="124"/>
      <c r="L86" s="124"/>
      <c r="M86" s="124"/>
      <c r="N86" s="124"/>
      <c r="O86" s="124"/>
      <c r="P86" s="124"/>
      <c r="Q86" s="124"/>
    </row>
    <row r="87" spans="1:17" ht="15.75" customHeight="1" x14ac:dyDescent="0.25">
      <c r="A87" s="162">
        <v>7.3</v>
      </c>
      <c r="B87" s="124"/>
      <c r="C87" s="163" t="s">
        <v>218</v>
      </c>
      <c r="D87" s="164" t="s">
        <v>169</v>
      </c>
      <c r="E87" s="162" t="s">
        <v>80</v>
      </c>
      <c r="F87" s="165">
        <v>4</v>
      </c>
      <c r="G87" s="124"/>
      <c r="H87" s="124"/>
      <c r="I87" s="124"/>
      <c r="J87" s="124"/>
      <c r="K87" s="124"/>
      <c r="L87" s="124"/>
      <c r="M87" s="124"/>
      <c r="N87" s="124"/>
      <c r="O87" s="124"/>
      <c r="P87" s="124"/>
      <c r="Q87" s="124"/>
    </row>
    <row r="88" spans="1:17" x14ac:dyDescent="0.25">
      <c r="A88" s="162">
        <v>7.4</v>
      </c>
      <c r="B88" s="124"/>
      <c r="C88" s="163" t="s">
        <v>428</v>
      </c>
      <c r="D88" s="164"/>
      <c r="E88" s="162"/>
      <c r="F88" s="165"/>
      <c r="G88" s="124"/>
      <c r="H88" s="124"/>
      <c r="I88" s="124"/>
      <c r="J88" s="124"/>
      <c r="K88" s="124"/>
      <c r="L88" s="124"/>
      <c r="M88" s="124"/>
      <c r="N88" s="124"/>
      <c r="O88" s="124"/>
      <c r="P88" s="124"/>
      <c r="Q88" s="124"/>
    </row>
    <row r="89" spans="1:17" x14ac:dyDescent="0.25">
      <c r="A89" s="162"/>
      <c r="B89" s="124"/>
      <c r="C89" s="163" t="s">
        <v>429</v>
      </c>
      <c r="D89" s="164"/>
      <c r="E89" s="162" t="s">
        <v>80</v>
      </c>
      <c r="F89" s="165">
        <v>4</v>
      </c>
      <c r="G89" s="124"/>
      <c r="H89" s="124"/>
      <c r="I89" s="124"/>
      <c r="J89" s="124"/>
      <c r="K89" s="124"/>
      <c r="L89" s="124"/>
      <c r="M89" s="124"/>
      <c r="N89" s="124"/>
      <c r="O89" s="124"/>
      <c r="P89" s="124"/>
      <c r="Q89" s="124"/>
    </row>
    <row r="90" spans="1:17" x14ac:dyDescent="0.25">
      <c r="A90" s="162">
        <v>7.5</v>
      </c>
      <c r="B90" s="124"/>
      <c r="C90" s="163" t="s">
        <v>219</v>
      </c>
      <c r="D90" s="164"/>
      <c r="E90" s="162"/>
      <c r="F90" s="74"/>
      <c r="G90" s="124"/>
      <c r="H90" s="124"/>
      <c r="I90" s="124"/>
      <c r="J90" s="124"/>
      <c r="K90" s="124"/>
      <c r="L90" s="124"/>
      <c r="M90" s="124"/>
      <c r="N90" s="124"/>
      <c r="O90" s="124"/>
      <c r="P90" s="124"/>
      <c r="Q90" s="124"/>
    </row>
    <row r="91" spans="1:17" x14ac:dyDescent="0.25">
      <c r="A91" s="162"/>
      <c r="B91" s="124"/>
      <c r="C91" s="163" t="s">
        <v>220</v>
      </c>
      <c r="D91" s="164" t="s">
        <v>216</v>
      </c>
      <c r="E91" s="162" t="s">
        <v>80</v>
      </c>
      <c r="F91" s="165">
        <v>8</v>
      </c>
      <c r="G91" s="124"/>
      <c r="H91" s="124"/>
      <c r="I91" s="124"/>
      <c r="J91" s="124"/>
      <c r="K91" s="124"/>
      <c r="L91" s="124"/>
      <c r="M91" s="124"/>
      <c r="N91" s="124"/>
      <c r="O91" s="124"/>
      <c r="P91" s="124"/>
      <c r="Q91" s="124"/>
    </row>
    <row r="92" spans="1:17" x14ac:dyDescent="0.25">
      <c r="A92" s="162"/>
      <c r="B92" s="124"/>
      <c r="C92" s="163" t="s">
        <v>221</v>
      </c>
      <c r="D92" s="164" t="s">
        <v>216</v>
      </c>
      <c r="E92" s="162" t="s">
        <v>80</v>
      </c>
      <c r="F92" s="165">
        <v>1</v>
      </c>
      <c r="G92" s="124"/>
      <c r="H92" s="124"/>
      <c r="I92" s="124"/>
      <c r="J92" s="124"/>
      <c r="K92" s="124"/>
      <c r="L92" s="124"/>
      <c r="M92" s="124"/>
      <c r="N92" s="124"/>
      <c r="O92" s="124"/>
      <c r="P92" s="124"/>
      <c r="Q92" s="124"/>
    </row>
    <row r="93" spans="1:17" x14ac:dyDescent="0.25">
      <c r="A93" s="162"/>
      <c r="B93" s="124"/>
      <c r="C93" s="163" t="s">
        <v>222</v>
      </c>
      <c r="D93" s="164" t="s">
        <v>216</v>
      </c>
      <c r="E93" s="162" t="s">
        <v>80</v>
      </c>
      <c r="F93" s="165">
        <v>2</v>
      </c>
      <c r="G93" s="124"/>
      <c r="H93" s="124"/>
      <c r="I93" s="124"/>
      <c r="J93" s="124"/>
      <c r="K93" s="124"/>
      <c r="L93" s="124"/>
      <c r="M93" s="124"/>
      <c r="N93" s="124"/>
      <c r="O93" s="124"/>
      <c r="P93" s="124"/>
      <c r="Q93" s="124"/>
    </row>
    <row r="94" spans="1:17" x14ac:dyDescent="0.25">
      <c r="A94" s="162"/>
      <c r="B94" s="124"/>
      <c r="C94" s="163" t="s">
        <v>223</v>
      </c>
      <c r="D94" s="164" t="s">
        <v>216</v>
      </c>
      <c r="E94" s="162" t="s">
        <v>80</v>
      </c>
      <c r="F94" s="165">
        <v>1</v>
      </c>
      <c r="G94" s="124"/>
      <c r="H94" s="124"/>
      <c r="I94" s="124"/>
      <c r="J94" s="124"/>
      <c r="K94" s="124"/>
      <c r="L94" s="124"/>
      <c r="M94" s="124"/>
      <c r="N94" s="124"/>
      <c r="O94" s="124"/>
      <c r="P94" s="124"/>
      <c r="Q94" s="124"/>
    </row>
    <row r="95" spans="1:17" x14ac:dyDescent="0.25">
      <c r="A95" s="162">
        <v>7.6</v>
      </c>
      <c r="B95" s="124"/>
      <c r="C95" s="163" t="s">
        <v>224</v>
      </c>
      <c r="D95" s="164"/>
      <c r="E95" s="162"/>
      <c r="F95" s="74"/>
      <c r="G95" s="124"/>
      <c r="H95" s="124"/>
      <c r="I95" s="124"/>
      <c r="J95" s="124"/>
      <c r="K95" s="124"/>
      <c r="L95" s="124"/>
      <c r="M95" s="124"/>
      <c r="N95" s="124"/>
      <c r="O95" s="124"/>
      <c r="P95" s="124"/>
      <c r="Q95" s="124"/>
    </row>
    <row r="96" spans="1:17" x14ac:dyDescent="0.25">
      <c r="A96" s="162"/>
      <c r="B96" s="124"/>
      <c r="C96" s="163" t="s">
        <v>225</v>
      </c>
      <c r="D96" s="164" t="s">
        <v>216</v>
      </c>
      <c r="E96" s="162" t="s">
        <v>80</v>
      </c>
      <c r="F96" s="74">
        <v>1</v>
      </c>
      <c r="G96" s="124"/>
      <c r="H96" s="124"/>
      <c r="I96" s="124"/>
      <c r="J96" s="124"/>
      <c r="K96" s="124"/>
      <c r="L96" s="124"/>
      <c r="M96" s="124"/>
      <c r="N96" s="124"/>
      <c r="O96" s="124"/>
      <c r="P96" s="124"/>
      <c r="Q96" s="124"/>
    </row>
    <row r="97" spans="1:17" x14ac:dyDescent="0.25">
      <c r="A97" s="162"/>
      <c r="B97" s="124"/>
      <c r="C97" s="163" t="s">
        <v>226</v>
      </c>
      <c r="D97" s="164" t="s">
        <v>216</v>
      </c>
      <c r="E97" s="162" t="s">
        <v>80</v>
      </c>
      <c r="F97" s="165">
        <v>20</v>
      </c>
      <c r="G97" s="124"/>
      <c r="H97" s="124"/>
      <c r="I97" s="124"/>
      <c r="J97" s="124"/>
      <c r="K97" s="124"/>
      <c r="L97" s="124"/>
      <c r="M97" s="124"/>
      <c r="N97" s="124"/>
      <c r="O97" s="124"/>
      <c r="P97" s="124"/>
      <c r="Q97" s="124"/>
    </row>
    <row r="98" spans="1:17" x14ac:dyDescent="0.25">
      <c r="A98" s="162">
        <v>7.7</v>
      </c>
      <c r="B98" s="124"/>
      <c r="C98" s="163" t="s">
        <v>227</v>
      </c>
      <c r="D98" s="164"/>
      <c r="E98" s="162"/>
      <c r="F98" s="74"/>
      <c r="G98" s="124"/>
      <c r="H98" s="124"/>
      <c r="I98" s="124"/>
      <c r="J98" s="124"/>
      <c r="K98" s="124"/>
      <c r="L98" s="124"/>
      <c r="M98" s="124"/>
      <c r="N98" s="124"/>
      <c r="O98" s="124"/>
      <c r="P98" s="124"/>
      <c r="Q98" s="124"/>
    </row>
    <row r="99" spans="1:17" x14ac:dyDescent="0.25">
      <c r="A99" s="162"/>
      <c r="B99" s="124"/>
      <c r="C99" s="163" t="s">
        <v>431</v>
      </c>
      <c r="D99" s="164" t="s">
        <v>216</v>
      </c>
      <c r="E99" s="162" t="s">
        <v>80</v>
      </c>
      <c r="F99" s="165">
        <v>2</v>
      </c>
      <c r="G99" s="124"/>
      <c r="H99" s="124"/>
      <c r="I99" s="124"/>
      <c r="J99" s="124"/>
      <c r="K99" s="124"/>
      <c r="L99" s="124"/>
      <c r="M99" s="124"/>
      <c r="N99" s="124"/>
      <c r="O99" s="124"/>
      <c r="P99" s="124"/>
      <c r="Q99" s="124"/>
    </row>
    <row r="100" spans="1:17" x14ac:dyDescent="0.25">
      <c r="A100" s="162"/>
      <c r="B100" s="124"/>
      <c r="C100" s="163" t="s">
        <v>432</v>
      </c>
      <c r="D100" s="164" t="s">
        <v>216</v>
      </c>
      <c r="E100" s="162" t="s">
        <v>80</v>
      </c>
      <c r="F100" s="165">
        <v>2</v>
      </c>
      <c r="G100" s="124"/>
      <c r="H100" s="124"/>
      <c r="I100" s="124"/>
      <c r="J100" s="124"/>
      <c r="K100" s="124"/>
      <c r="L100" s="124"/>
      <c r="M100" s="124"/>
      <c r="N100" s="124"/>
      <c r="O100" s="124"/>
      <c r="P100" s="124"/>
      <c r="Q100" s="124"/>
    </row>
    <row r="101" spans="1:17" x14ac:dyDescent="0.25">
      <c r="A101" s="162"/>
      <c r="B101" s="124"/>
      <c r="C101" s="163" t="s">
        <v>433</v>
      </c>
      <c r="D101" s="164" t="s">
        <v>216</v>
      </c>
      <c r="E101" s="162" t="s">
        <v>80</v>
      </c>
      <c r="F101" s="165">
        <v>2</v>
      </c>
      <c r="G101" s="124"/>
      <c r="H101" s="124"/>
      <c r="I101" s="124"/>
      <c r="J101" s="124"/>
      <c r="K101" s="124"/>
      <c r="L101" s="124"/>
      <c r="M101" s="124"/>
      <c r="N101" s="124"/>
      <c r="O101" s="124"/>
      <c r="P101" s="124"/>
      <c r="Q101" s="124"/>
    </row>
    <row r="102" spans="1:17" x14ac:dyDescent="0.25">
      <c r="A102" s="162"/>
      <c r="B102" s="124"/>
      <c r="C102" s="163" t="s">
        <v>430</v>
      </c>
      <c r="D102" s="164" t="s">
        <v>216</v>
      </c>
      <c r="E102" s="162" t="s">
        <v>80</v>
      </c>
      <c r="F102" s="165">
        <v>1</v>
      </c>
      <c r="G102" s="124"/>
      <c r="H102" s="124"/>
      <c r="I102" s="124"/>
      <c r="J102" s="124"/>
      <c r="K102" s="124"/>
      <c r="L102" s="124"/>
      <c r="M102" s="124"/>
      <c r="N102" s="124"/>
      <c r="O102" s="124"/>
      <c r="P102" s="124"/>
      <c r="Q102" s="124"/>
    </row>
    <row r="103" spans="1:17" x14ac:dyDescent="0.25">
      <c r="A103" s="162"/>
      <c r="B103" s="124"/>
      <c r="C103" s="163" t="s">
        <v>434</v>
      </c>
      <c r="D103" s="164" t="s">
        <v>216</v>
      </c>
      <c r="E103" s="162" t="s">
        <v>80</v>
      </c>
      <c r="F103" s="165">
        <v>1</v>
      </c>
      <c r="G103" s="124"/>
      <c r="H103" s="124"/>
      <c r="I103" s="124"/>
      <c r="J103" s="124"/>
      <c r="K103" s="124"/>
      <c r="L103" s="124"/>
      <c r="M103" s="124"/>
      <c r="N103" s="124"/>
      <c r="O103" s="124"/>
      <c r="P103" s="124"/>
      <c r="Q103" s="124"/>
    </row>
    <row r="104" spans="1:17" x14ac:dyDescent="0.25">
      <c r="A104" s="162">
        <v>7.8</v>
      </c>
      <c r="B104" s="124"/>
      <c r="C104" s="166" t="s">
        <v>228</v>
      </c>
      <c r="D104" s="164"/>
      <c r="E104" s="162"/>
      <c r="F104" s="74"/>
      <c r="G104" s="124"/>
      <c r="H104" s="124"/>
      <c r="I104" s="124"/>
      <c r="J104" s="124"/>
      <c r="K104" s="124"/>
      <c r="L104" s="124"/>
      <c r="M104" s="124"/>
      <c r="N104" s="124"/>
      <c r="O104" s="124"/>
      <c r="P104" s="124"/>
      <c r="Q104" s="124"/>
    </row>
    <row r="105" spans="1:17" x14ac:dyDescent="0.25">
      <c r="A105" s="161"/>
      <c r="B105" s="124"/>
      <c r="C105" s="159" t="s">
        <v>229</v>
      </c>
      <c r="D105" s="160" t="s">
        <v>216</v>
      </c>
      <c r="E105" s="161" t="s">
        <v>80</v>
      </c>
      <c r="F105" s="165">
        <v>3</v>
      </c>
      <c r="G105" s="124"/>
      <c r="H105" s="124"/>
      <c r="I105" s="124"/>
      <c r="J105" s="124"/>
      <c r="K105" s="124"/>
      <c r="L105" s="124"/>
      <c r="M105" s="124"/>
      <c r="N105" s="124"/>
      <c r="O105" s="124"/>
      <c r="P105" s="124"/>
      <c r="Q105" s="124"/>
    </row>
    <row r="106" spans="1:17" x14ac:dyDescent="0.25">
      <c r="A106" s="161"/>
      <c r="B106" s="124"/>
      <c r="C106" s="159" t="s">
        <v>230</v>
      </c>
      <c r="D106" s="160" t="s">
        <v>216</v>
      </c>
      <c r="E106" s="161" t="s">
        <v>80</v>
      </c>
      <c r="F106" s="165">
        <v>3</v>
      </c>
      <c r="G106" s="124"/>
      <c r="H106" s="124"/>
      <c r="I106" s="124"/>
      <c r="J106" s="124"/>
      <c r="K106" s="124"/>
      <c r="L106" s="124"/>
      <c r="M106" s="124"/>
      <c r="N106" s="124"/>
      <c r="O106" s="124"/>
      <c r="P106" s="124"/>
      <c r="Q106" s="124"/>
    </row>
    <row r="107" spans="1:17" ht="26.4" x14ac:dyDescent="0.25">
      <c r="A107" s="161">
        <v>7.9</v>
      </c>
      <c r="B107" s="124"/>
      <c r="C107" s="158" t="s">
        <v>426</v>
      </c>
      <c r="D107" s="160" t="s">
        <v>169</v>
      </c>
      <c r="E107" s="161" t="s">
        <v>80</v>
      </c>
      <c r="F107" s="165">
        <v>8</v>
      </c>
      <c r="G107" s="124"/>
      <c r="H107" s="124"/>
      <c r="I107" s="124"/>
      <c r="J107" s="124"/>
      <c r="K107" s="124"/>
      <c r="L107" s="124"/>
      <c r="M107" s="124"/>
      <c r="N107" s="124"/>
      <c r="O107" s="124"/>
      <c r="P107" s="124"/>
      <c r="Q107" s="124"/>
    </row>
    <row r="108" spans="1:17" ht="15" customHeight="1" x14ac:dyDescent="0.25">
      <c r="A108" s="167">
        <v>7.1</v>
      </c>
      <c r="B108" s="124"/>
      <c r="C108" s="159" t="s">
        <v>231</v>
      </c>
      <c r="D108" s="160" t="s">
        <v>169</v>
      </c>
      <c r="E108" s="161" t="s">
        <v>12</v>
      </c>
      <c r="F108" s="165">
        <v>70</v>
      </c>
      <c r="G108" s="124"/>
      <c r="H108" s="124"/>
      <c r="I108" s="124"/>
      <c r="J108" s="124"/>
      <c r="K108" s="124"/>
      <c r="L108" s="124"/>
      <c r="M108" s="124"/>
      <c r="N108" s="124"/>
      <c r="O108" s="124"/>
      <c r="P108" s="124"/>
      <c r="Q108" s="124"/>
    </row>
    <row r="109" spans="1:17" ht="15" customHeight="1" x14ac:dyDescent="0.25">
      <c r="A109" s="168">
        <v>7.11</v>
      </c>
      <c r="B109" s="124"/>
      <c r="C109" s="159" t="s">
        <v>232</v>
      </c>
      <c r="D109" s="160" t="s">
        <v>169</v>
      </c>
      <c r="E109" s="161" t="s">
        <v>12</v>
      </c>
      <c r="F109" s="74">
        <v>23</v>
      </c>
      <c r="G109" s="124"/>
      <c r="H109" s="124"/>
      <c r="I109" s="124"/>
      <c r="J109" s="124"/>
      <c r="K109" s="124"/>
      <c r="L109" s="124"/>
      <c r="M109" s="124"/>
      <c r="N109" s="124"/>
      <c r="O109" s="124"/>
      <c r="P109" s="124"/>
      <c r="Q109" s="124"/>
    </row>
    <row r="110" spans="1:17" ht="15" customHeight="1" x14ac:dyDescent="0.25">
      <c r="A110" s="168">
        <v>7.12</v>
      </c>
      <c r="B110" s="124"/>
      <c r="C110" s="159" t="s">
        <v>233</v>
      </c>
      <c r="D110" s="160" t="s">
        <v>234</v>
      </c>
      <c r="E110" s="161" t="s">
        <v>80</v>
      </c>
      <c r="F110" s="165">
        <v>8</v>
      </c>
      <c r="G110" s="124"/>
      <c r="H110" s="124"/>
      <c r="I110" s="124"/>
      <c r="J110" s="124"/>
      <c r="K110" s="124"/>
      <c r="L110" s="124"/>
      <c r="M110" s="124"/>
      <c r="N110" s="124"/>
      <c r="O110" s="124"/>
      <c r="P110" s="124"/>
      <c r="Q110" s="124"/>
    </row>
    <row r="111" spans="1:17" ht="15" customHeight="1" x14ac:dyDescent="0.25">
      <c r="A111" s="161">
        <v>7.13</v>
      </c>
      <c r="B111" s="124"/>
      <c r="C111" s="159" t="s">
        <v>235</v>
      </c>
      <c r="D111" s="160" t="s">
        <v>234</v>
      </c>
      <c r="E111" s="161" t="s">
        <v>1</v>
      </c>
      <c r="F111" s="165">
        <v>75</v>
      </c>
      <c r="G111" s="124"/>
      <c r="H111" s="124"/>
      <c r="I111" s="124"/>
      <c r="J111" s="124"/>
      <c r="K111" s="124"/>
      <c r="L111" s="124"/>
      <c r="M111" s="124"/>
      <c r="N111" s="124"/>
      <c r="O111" s="124"/>
      <c r="P111" s="124"/>
      <c r="Q111" s="124"/>
    </row>
    <row r="112" spans="1:17" ht="15" customHeight="1" x14ac:dyDescent="0.25">
      <c r="A112" s="168">
        <v>7.14</v>
      </c>
      <c r="B112" s="124"/>
      <c r="C112" s="158" t="s">
        <v>236</v>
      </c>
      <c r="D112" s="160" t="s">
        <v>234</v>
      </c>
      <c r="E112" s="161" t="s">
        <v>1</v>
      </c>
      <c r="F112" s="165">
        <v>204</v>
      </c>
      <c r="G112" s="124"/>
      <c r="H112" s="124"/>
      <c r="I112" s="124"/>
      <c r="J112" s="124"/>
      <c r="K112" s="124"/>
      <c r="L112" s="124"/>
      <c r="M112" s="124"/>
      <c r="N112" s="124"/>
      <c r="O112" s="124"/>
      <c r="P112" s="124"/>
      <c r="Q112" s="124"/>
    </row>
    <row r="113" spans="1:17" ht="15" customHeight="1" x14ac:dyDescent="0.25">
      <c r="A113" s="161">
        <v>7.15</v>
      </c>
      <c r="B113" s="124"/>
      <c r="C113" s="158" t="s">
        <v>237</v>
      </c>
      <c r="D113" s="160" t="s">
        <v>234</v>
      </c>
      <c r="E113" s="161" t="s">
        <v>80</v>
      </c>
      <c r="F113" s="165">
        <v>4</v>
      </c>
      <c r="G113" s="124"/>
      <c r="H113" s="124"/>
      <c r="I113" s="124"/>
      <c r="J113" s="124"/>
      <c r="K113" s="124"/>
      <c r="L113" s="124"/>
      <c r="M113" s="124"/>
      <c r="N113" s="124"/>
      <c r="O113" s="124"/>
      <c r="P113" s="124"/>
      <c r="Q113" s="124"/>
    </row>
    <row r="114" spans="1:17" ht="15" customHeight="1" x14ac:dyDescent="0.25">
      <c r="A114" s="161">
        <v>7.16</v>
      </c>
      <c r="B114" s="124"/>
      <c r="C114" s="158" t="s">
        <v>238</v>
      </c>
      <c r="D114" s="160" t="s">
        <v>239</v>
      </c>
      <c r="E114" s="161" t="s">
        <v>57</v>
      </c>
      <c r="F114" s="139">
        <v>2</v>
      </c>
      <c r="G114" s="124"/>
      <c r="H114" s="124"/>
      <c r="I114" s="124"/>
      <c r="J114" s="124"/>
      <c r="K114" s="124"/>
      <c r="L114" s="124"/>
      <c r="M114" s="124"/>
      <c r="N114" s="124"/>
      <c r="O114" s="124"/>
      <c r="P114" s="124"/>
      <c r="Q114" s="124"/>
    </row>
    <row r="115" spans="1:17" x14ac:dyDescent="0.25">
      <c r="A115" s="219" t="s">
        <v>240</v>
      </c>
      <c r="B115" s="136"/>
      <c r="C115" s="152" t="s">
        <v>241</v>
      </c>
      <c r="D115" s="221"/>
      <c r="E115" s="222" t="s">
        <v>66</v>
      </c>
      <c r="F115" s="223"/>
      <c r="G115" s="136"/>
      <c r="H115" s="136"/>
      <c r="I115" s="136"/>
      <c r="J115" s="136"/>
      <c r="K115" s="136"/>
      <c r="L115" s="136"/>
      <c r="M115" s="136"/>
      <c r="N115" s="136"/>
      <c r="O115" s="136"/>
      <c r="P115" s="136"/>
      <c r="Q115" s="136"/>
    </row>
    <row r="116" spans="1:17" ht="39.6" x14ac:dyDescent="0.25">
      <c r="A116" s="220" t="s">
        <v>240</v>
      </c>
      <c r="B116" s="124"/>
      <c r="C116" s="158" t="s">
        <v>242</v>
      </c>
      <c r="D116" s="164" t="s">
        <v>243</v>
      </c>
      <c r="E116" s="162" t="s">
        <v>57</v>
      </c>
      <c r="F116" s="74">
        <v>1</v>
      </c>
      <c r="G116" s="124"/>
      <c r="H116" s="124"/>
      <c r="I116" s="124"/>
      <c r="J116" s="124"/>
      <c r="K116" s="124"/>
      <c r="L116" s="124"/>
      <c r="M116" s="124"/>
      <c r="N116" s="124"/>
      <c r="O116" s="124"/>
      <c r="P116" s="124"/>
      <c r="Q116" s="124"/>
    </row>
    <row r="117" spans="1:17" x14ac:dyDescent="0.25">
      <c r="A117" s="136"/>
      <c r="B117" s="136"/>
      <c r="C117" s="114" t="s">
        <v>7</v>
      </c>
      <c r="D117" s="116"/>
      <c r="E117" s="116"/>
      <c r="F117" s="116"/>
      <c r="G117" s="116"/>
      <c r="H117" s="116"/>
      <c r="I117" s="116"/>
      <c r="J117" s="116"/>
      <c r="K117" s="116"/>
      <c r="L117" s="116"/>
      <c r="M117" s="117">
        <f>SUM(M113:M116)</f>
        <v>0</v>
      </c>
      <c r="N117" s="117">
        <f>SUM(N113:N116)</f>
        <v>0</v>
      </c>
      <c r="O117" s="117">
        <f>SUM(O113:O116)</f>
        <v>0</v>
      </c>
      <c r="P117" s="117">
        <f>SUM(P113:P116)</f>
        <v>0</v>
      </c>
      <c r="Q117" s="117">
        <f>SUM(Q113:Q116)</f>
        <v>0</v>
      </c>
    </row>
    <row r="118" spans="1:17" x14ac:dyDescent="0.25">
      <c r="A118" s="124"/>
      <c r="B118" s="124"/>
      <c r="C118" s="118" t="s">
        <v>39</v>
      </c>
      <c r="D118" s="118"/>
      <c r="E118" s="106" t="s">
        <v>13</v>
      </c>
      <c r="F118" s="194"/>
      <c r="G118" s="109"/>
      <c r="H118" s="109"/>
      <c r="I118" s="109"/>
      <c r="J118" s="110"/>
      <c r="K118" s="110"/>
      <c r="L118" s="113"/>
      <c r="M118" s="113"/>
      <c r="N118" s="110"/>
      <c r="O118" s="112">
        <f>ROUND(O117*G118/100,2)</f>
        <v>0</v>
      </c>
      <c r="P118" s="110"/>
      <c r="Q118" s="112">
        <f t="shared" ref="Q118" si="1">SUM(N118:P118)</f>
        <v>0</v>
      </c>
    </row>
    <row r="119" spans="1:17" x14ac:dyDescent="0.25">
      <c r="A119" s="136"/>
      <c r="B119" s="136"/>
      <c r="C119" s="114" t="s">
        <v>14</v>
      </c>
      <c r="D119" s="144"/>
      <c r="E119" s="144"/>
      <c r="F119" s="144"/>
      <c r="G119" s="144"/>
      <c r="H119" s="144"/>
      <c r="I119" s="144"/>
      <c r="J119" s="144"/>
      <c r="K119" s="144"/>
      <c r="L119" s="144"/>
      <c r="M119" s="117">
        <f>M117+M118</f>
        <v>0</v>
      </c>
      <c r="N119" s="117">
        <f>N117+N118</f>
        <v>0</v>
      </c>
      <c r="O119" s="117">
        <f t="shared" ref="O119:Q119" si="2">O117+O118</f>
        <v>0</v>
      </c>
      <c r="P119" s="117">
        <f t="shared" si="2"/>
        <v>0</v>
      </c>
      <c r="Q119" s="117">
        <f t="shared" si="2"/>
        <v>0</v>
      </c>
    </row>
    <row r="120" spans="1:17" x14ac:dyDescent="0.25">
      <c r="A120" s="145"/>
      <c r="B120" s="145"/>
      <c r="C120" s="146"/>
      <c r="D120" s="145"/>
      <c r="E120" s="145"/>
      <c r="F120" s="195"/>
      <c r="G120" s="145"/>
      <c r="H120" s="145"/>
      <c r="I120" s="145"/>
      <c r="J120" s="145"/>
      <c r="K120" s="145"/>
      <c r="L120" s="145"/>
      <c r="M120" s="145"/>
      <c r="N120" s="145"/>
      <c r="O120" s="145"/>
      <c r="P120" s="145"/>
      <c r="Q120" s="145"/>
    </row>
    <row r="121" spans="1:17" x14ac:dyDescent="0.25">
      <c r="A121" s="145"/>
      <c r="B121" s="145"/>
      <c r="C121" s="146"/>
      <c r="D121" s="145"/>
      <c r="E121" s="145"/>
      <c r="F121" s="195"/>
      <c r="G121" s="145"/>
      <c r="H121" s="145"/>
      <c r="I121" s="145"/>
      <c r="J121" s="145"/>
      <c r="K121" s="145"/>
      <c r="L121" s="145"/>
      <c r="M121" s="145"/>
      <c r="N121" s="145"/>
      <c r="O121" s="147" t="s">
        <v>50</v>
      </c>
      <c r="P121" s="147"/>
      <c r="Q121" s="148">
        <f>Q119</f>
        <v>0</v>
      </c>
    </row>
    <row r="123" spans="1:17" ht="14.4" x14ac:dyDescent="0.3">
      <c r="B123" s="6" t="s">
        <v>331</v>
      </c>
      <c r="H123" s="6" t="s">
        <v>332</v>
      </c>
    </row>
    <row r="125" spans="1:17" x14ac:dyDescent="0.25">
      <c r="B125" s="7" t="s">
        <v>49</v>
      </c>
      <c r="H125" s="7" t="s">
        <v>49</v>
      </c>
    </row>
    <row r="129" spans="2:8" x14ac:dyDescent="0.25">
      <c r="B129" s="177" t="s">
        <v>389</v>
      </c>
      <c r="C129" s="177"/>
      <c r="D129" s="178"/>
      <c r="E129" s="179"/>
      <c r="F129" s="180"/>
      <c r="G129" s="180"/>
      <c r="H129" s="180"/>
    </row>
    <row r="130" spans="2:8" x14ac:dyDescent="0.25">
      <c r="B130" s="234" t="s">
        <v>390</v>
      </c>
      <c r="C130" s="234"/>
      <c r="D130" s="234"/>
      <c r="E130" s="234"/>
      <c r="F130" s="234"/>
      <c r="G130" s="234"/>
      <c r="H130" s="234"/>
    </row>
    <row r="131" spans="2:8" ht="30.75" customHeight="1" x14ac:dyDescent="0.25">
      <c r="B131" s="233" t="s">
        <v>391</v>
      </c>
      <c r="C131" s="233"/>
      <c r="D131" s="233"/>
      <c r="E131" s="233"/>
      <c r="F131" s="233"/>
      <c r="G131" s="233"/>
      <c r="H131" s="233"/>
    </row>
    <row r="132" spans="2:8" ht="20.25" customHeight="1" x14ac:dyDescent="0.25">
      <c r="B132" s="233" t="s">
        <v>392</v>
      </c>
      <c r="C132" s="233"/>
      <c r="D132" s="233"/>
      <c r="E132" s="233"/>
      <c r="F132" s="233"/>
      <c r="G132" s="233"/>
      <c r="H132" s="233"/>
    </row>
    <row r="133" spans="2:8" ht="45" customHeight="1" x14ac:dyDescent="0.25">
      <c r="B133" s="233" t="s">
        <v>393</v>
      </c>
      <c r="C133" s="233"/>
      <c r="D133" s="233"/>
      <c r="E133" s="233"/>
      <c r="F133" s="233"/>
      <c r="G133" s="233"/>
      <c r="H133" s="233"/>
    </row>
    <row r="134" spans="2:8" ht="19.5" customHeight="1" x14ac:dyDescent="0.25">
      <c r="B134" s="233" t="s">
        <v>394</v>
      </c>
      <c r="C134" s="233"/>
      <c r="D134" s="233"/>
      <c r="E134" s="233"/>
      <c r="F134" s="233"/>
      <c r="G134" s="233"/>
      <c r="H134" s="233"/>
    </row>
    <row r="135" spans="2:8" ht="30.75" customHeight="1" x14ac:dyDescent="0.25">
      <c r="B135" s="233" t="s">
        <v>395</v>
      </c>
      <c r="C135" s="233"/>
      <c r="D135" s="233"/>
      <c r="E135" s="233"/>
      <c r="F135" s="233"/>
      <c r="G135" s="233"/>
      <c r="H135" s="233"/>
    </row>
    <row r="136" spans="2:8" ht="18.75" customHeight="1" x14ac:dyDescent="0.25">
      <c r="B136" s="233" t="s">
        <v>396</v>
      </c>
      <c r="C136" s="233"/>
      <c r="D136" s="233"/>
      <c r="E136" s="233"/>
      <c r="F136" s="233"/>
      <c r="G136" s="233"/>
      <c r="H136" s="233"/>
    </row>
    <row r="137" spans="2:8" ht="60.75" customHeight="1" x14ac:dyDescent="0.25">
      <c r="B137" s="233" t="s">
        <v>397</v>
      </c>
      <c r="C137" s="233"/>
      <c r="D137" s="233"/>
      <c r="E137" s="233"/>
      <c r="F137" s="233"/>
      <c r="G137" s="233"/>
      <c r="H137" s="233"/>
    </row>
    <row r="138" spans="2:8" ht="61.5" customHeight="1" x14ac:dyDescent="0.25">
      <c r="B138" s="233" t="s">
        <v>398</v>
      </c>
      <c r="C138" s="233"/>
      <c r="D138" s="233"/>
      <c r="E138" s="233"/>
      <c r="F138" s="233"/>
      <c r="G138" s="233"/>
      <c r="H138" s="233"/>
    </row>
  </sheetData>
  <mergeCells count="19">
    <mergeCell ref="A6:Q6"/>
    <mergeCell ref="A7:Q7"/>
    <mergeCell ref="A10:A11"/>
    <mergeCell ref="C10:C11"/>
    <mergeCell ref="E10:E11"/>
    <mergeCell ref="F10:F11"/>
    <mergeCell ref="B10:B11"/>
    <mergeCell ref="G10:L10"/>
    <mergeCell ref="M10:Q10"/>
    <mergeCell ref="D10:D11"/>
    <mergeCell ref="B135:H135"/>
    <mergeCell ref="B136:H136"/>
    <mergeCell ref="B137:H137"/>
    <mergeCell ref="B138:H138"/>
    <mergeCell ref="B130:H130"/>
    <mergeCell ref="B131:H131"/>
    <mergeCell ref="B132:H132"/>
    <mergeCell ref="B133:H133"/>
    <mergeCell ref="B134:H134"/>
  </mergeCells>
  <dataValidations disablePrompts="1" count="21">
    <dataValidation type="list" allowBlank="1" showInputMessage="1" showErrorMessage="1" sqref="E116 E118 F120:F121">
      <formula1>$C$1087:$C$1182</formula1>
    </dataValidation>
    <dataValidation type="list" allowBlank="1" showInputMessage="1" showErrorMessage="1" sqref="E33">
      <formula1>$D$1212:$D$1242</formula1>
    </dataValidation>
    <dataValidation type="list" allowBlank="1" showInputMessage="1" showErrorMessage="1" sqref="E49">
      <formula1>$C$1066:$C$1161</formula1>
    </dataValidation>
    <dataValidation type="list" allowBlank="1" showInputMessage="1" showErrorMessage="1" sqref="E38:E46">
      <formula1>$C$973:$C$1068</formula1>
    </dataValidation>
    <dataValidation type="list" allowBlank="1" showInputMessage="1" showErrorMessage="1" sqref="E18 E24 E22">
      <formula1>$C$1013:$C$1043</formula1>
    </dataValidation>
    <dataValidation type="list" allowBlank="1" showInputMessage="1" showErrorMessage="1" sqref="E25:E27">
      <formula1>$C$1013:$C$1108</formula1>
    </dataValidation>
    <dataValidation type="list" allowBlank="1" showInputMessage="1" showErrorMessage="1" sqref="E21">
      <formula1>$C$1029:$C$1059</formula1>
    </dataValidation>
    <dataValidation type="list" allowBlank="1" showInputMessage="1" showErrorMessage="1" sqref="E35 E30:E32">
      <formula1>$C$1030:$C$1125</formula1>
    </dataValidation>
    <dataValidation type="list" allowBlank="1" showInputMessage="1" showErrorMessage="1" sqref="E105:E106">
      <formula1>$C$790:$C$820</formula1>
    </dataValidation>
    <dataValidation type="list" allowBlank="1" showInputMessage="1" showErrorMessage="1" sqref="E96:E97 E99:E103">
      <formula1>$C$781:$C$811</formula1>
    </dataValidation>
    <dataValidation type="list" allowBlank="1" showInputMessage="1" showErrorMessage="1" sqref="E91:E94 E89">
      <formula1>$C$775:$C$805</formula1>
    </dataValidation>
    <dataValidation type="list" allowBlank="1" showInputMessage="1" showErrorMessage="1" sqref="E107">
      <formula1>$C$933:$C$963</formula1>
    </dataValidation>
    <dataValidation type="list" allowBlank="1" showInputMessage="1" showErrorMessage="1" sqref="E104 E108:E113 E62 E98 E95 E85:E88 E90">
      <formula1>$C$785:$C$815</formula1>
    </dataValidation>
    <dataValidation type="list" allowBlank="1" showInputMessage="1" showErrorMessage="1" sqref="E79">
      <formula1>$C$1001:$C$1096</formula1>
    </dataValidation>
    <dataValidation type="list" allowBlank="1" showInputMessage="1" showErrorMessage="1" sqref="E64">
      <formula1>$C$970:$C$1065</formula1>
    </dataValidation>
    <dataValidation type="list" allowBlank="1" showInputMessage="1" showErrorMessage="1" sqref="E75:E78">
      <formula1>$C$1000:$C$1095</formula1>
    </dataValidation>
    <dataValidation type="list" allowBlank="1" showInputMessage="1" showErrorMessage="1" sqref="E48">
      <formula1>$C$1055:$C$1150</formula1>
    </dataValidation>
    <dataValidation type="list" allowBlank="1" showInputMessage="1" showErrorMessage="1" sqref="E29 E84 E36:E37 E34 E15 E65:E74 E47 E115 E50:E61 E63">
      <formula1>$C$1098:$C$1193</formula1>
    </dataValidation>
    <dataValidation type="list" allowBlank="1" showInputMessage="1" showErrorMessage="1" sqref="E28 E16:E17 E14 E19:E20">
      <formula1>$C$1098:$C$1128</formula1>
    </dataValidation>
    <dataValidation type="list" allowBlank="1" showInputMessage="1" showErrorMessage="1" sqref="E129 E134:E138">
      <formula1>$C$1085:$C$1115</formula1>
    </dataValidation>
    <dataValidation type="list" allowBlank="1" showInputMessage="1" showErrorMessage="1" sqref="F130">
      <formula1>$C$709:$C$739</formula1>
    </dataValidation>
  </dataValidations>
  <pageMargins left="0.25" right="0.25" top="0.75" bottom="0.75" header="0.3" footer="0.3"/>
  <pageSetup paperSize="9" scale="6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7"/>
  <sheetViews>
    <sheetView zoomScale="90" zoomScaleNormal="90" workbookViewId="0">
      <selection activeCell="C70" sqref="C70"/>
    </sheetView>
  </sheetViews>
  <sheetFormatPr defaultColWidth="9.109375" defaultRowHeight="13.8" x14ac:dyDescent="0.25"/>
  <cols>
    <col min="1" max="1" width="5.6640625" style="92" customWidth="1"/>
    <col min="2" max="2" width="7.5546875" style="1" bestFit="1" customWidth="1"/>
    <col min="3" max="3" width="46.6640625" style="1" customWidth="1"/>
    <col min="4" max="4" width="9.109375" style="93"/>
    <col min="5" max="5" width="10.44140625" style="196" bestFit="1" customWidth="1"/>
    <col min="6" max="7" width="10.44140625" style="1" customWidth="1"/>
    <col min="8" max="8" width="10.5546875" style="1" customWidth="1"/>
    <col min="9" max="9" width="10.33203125" style="1" customWidth="1"/>
    <col min="10" max="10" width="10.88671875" style="1" bestFit="1" customWidth="1"/>
    <col min="11" max="12" width="10.88671875" style="1" customWidth="1"/>
    <col min="13" max="14" width="11.6640625" style="1" customWidth="1"/>
    <col min="15" max="15" width="12.44140625" style="1" customWidth="1"/>
    <col min="16" max="16" width="12.6640625" style="1" customWidth="1"/>
    <col min="17" max="16384" width="9.109375" style="1"/>
  </cols>
  <sheetData>
    <row r="1" spans="1:16" ht="14.4" x14ac:dyDescent="0.3">
      <c r="A1" s="184"/>
      <c r="B1" s="6" t="str">
        <f>'Kopsavilkuma aprekini'!B1</f>
        <v>Būves nosaukums: Rāmavas ielas rekonstrukcija I kārta</v>
      </c>
    </row>
    <row r="2" spans="1:16" ht="14.4" x14ac:dyDescent="0.3">
      <c r="A2" s="184"/>
      <c r="B2" s="6" t="str">
        <f>'Kopsavilkuma aprekini'!B2</f>
        <v>Objekta nosaukums: Rāmavas ielas rekonstrukcija (no Mazās Rāmavas ielas līdz Pļavniekkalna ielai) Rāmavā, Ķekavas pagastā, Ķekavas novadā</v>
      </c>
    </row>
    <row r="3" spans="1:16" ht="14.4" x14ac:dyDescent="0.3">
      <c r="A3" s="184"/>
      <c r="B3" s="6" t="str">
        <f>'Kopsavilkuma aprekini'!B3</f>
        <v>Objekta adrese:  Rāmavas iela,  Rāmavā, Ķekavas pagastā, Ķekavas novadā</v>
      </c>
    </row>
    <row r="4" spans="1:16" ht="14.4" x14ac:dyDescent="0.3">
      <c r="A4" s="184"/>
      <c r="B4" s="6" t="str">
        <f>'Kopsavilkuma aprekini'!B4</f>
        <v>Pasūtījuma Nr.:</v>
      </c>
    </row>
    <row r="6" spans="1:16" ht="16.2" x14ac:dyDescent="0.35">
      <c r="A6" s="235" t="s">
        <v>9</v>
      </c>
      <c r="B6" s="235"/>
      <c r="C6" s="235"/>
      <c r="D6" s="235"/>
      <c r="E6" s="235"/>
      <c r="F6" s="235"/>
      <c r="G6" s="235"/>
      <c r="H6" s="235"/>
      <c r="I6" s="235"/>
      <c r="J6" s="235"/>
      <c r="K6" s="235"/>
      <c r="L6" s="235"/>
      <c r="M6" s="235"/>
      <c r="N6" s="235"/>
      <c r="O6" s="235"/>
      <c r="P6" s="235"/>
    </row>
    <row r="7" spans="1:16" x14ac:dyDescent="0.25">
      <c r="A7" s="236" t="str">
        <f>'Kopsavilkuma aprekini'!$D$14</f>
        <v xml:space="preserve">Apgaismojums, ārējie tīkli </v>
      </c>
      <c r="B7" s="236"/>
      <c r="C7" s="236"/>
      <c r="D7" s="236"/>
      <c r="E7" s="236"/>
      <c r="F7" s="236"/>
      <c r="G7" s="236"/>
      <c r="H7" s="236"/>
      <c r="I7" s="236"/>
      <c r="J7" s="236"/>
      <c r="K7" s="236"/>
      <c r="L7" s="236"/>
      <c r="M7" s="236"/>
      <c r="N7" s="236"/>
      <c r="O7" s="236"/>
      <c r="P7" s="236"/>
    </row>
    <row r="8" spans="1:16" ht="14.4" x14ac:dyDescent="0.3">
      <c r="J8" s="3"/>
      <c r="K8" s="3"/>
      <c r="L8" s="3"/>
      <c r="M8" s="9"/>
      <c r="N8" s="10" t="str">
        <f>'1'!$O$8</f>
        <v>Tāmes izmaksas</v>
      </c>
      <c r="O8" s="27">
        <f>P69</f>
        <v>0</v>
      </c>
      <c r="P8" s="11" t="s">
        <v>3</v>
      </c>
    </row>
    <row r="9" spans="1:16" ht="14.4" x14ac:dyDescent="0.3">
      <c r="C9" s="48" t="str">
        <f>'1'!$C$9</f>
        <v>Tāme sastādīta 2017.gada tirgus cenās, pamatojoties uz vispārīgās daļas, GT, ELT, BK, VST, BA daļas rasējumiem un tehniskajiem noteikumiem.</v>
      </c>
      <c r="J9" s="3"/>
      <c r="K9" s="3"/>
      <c r="L9" s="3"/>
      <c r="M9" s="9"/>
      <c r="N9" s="10"/>
      <c r="O9" s="27"/>
      <c r="P9" s="10" t="s">
        <v>56</v>
      </c>
    </row>
    <row r="10" spans="1:16" x14ac:dyDescent="0.25">
      <c r="A10" s="242" t="s">
        <v>4</v>
      </c>
      <c r="B10" s="238" t="s">
        <v>28</v>
      </c>
      <c r="C10" s="231" t="s">
        <v>5</v>
      </c>
      <c r="D10" s="231" t="s">
        <v>0</v>
      </c>
      <c r="E10" s="237" t="s">
        <v>6</v>
      </c>
      <c r="F10" s="225" t="s">
        <v>31</v>
      </c>
      <c r="G10" s="226"/>
      <c r="H10" s="226"/>
      <c r="I10" s="226"/>
      <c r="J10" s="226"/>
      <c r="K10" s="227"/>
      <c r="L10" s="225" t="s">
        <v>32</v>
      </c>
      <c r="M10" s="226"/>
      <c r="N10" s="226"/>
      <c r="O10" s="226"/>
      <c r="P10" s="227"/>
    </row>
    <row r="11" spans="1:16" ht="52.8" x14ac:dyDescent="0.25">
      <c r="A11" s="242"/>
      <c r="B11" s="239"/>
      <c r="C11" s="231"/>
      <c r="D11" s="231"/>
      <c r="E11" s="237"/>
      <c r="F11" s="42" t="s">
        <v>29</v>
      </c>
      <c r="G11" s="42" t="s">
        <v>30</v>
      </c>
      <c r="H11" s="42" t="s">
        <v>33</v>
      </c>
      <c r="I11" s="42" t="s">
        <v>34</v>
      </c>
      <c r="J11" s="42" t="s">
        <v>35</v>
      </c>
      <c r="K11" s="42" t="s">
        <v>37</v>
      </c>
      <c r="L11" s="42" t="s">
        <v>36</v>
      </c>
      <c r="M11" s="42" t="s">
        <v>33</v>
      </c>
      <c r="N11" s="42" t="s">
        <v>34</v>
      </c>
      <c r="O11" s="42" t="s">
        <v>35</v>
      </c>
      <c r="P11" s="52" t="s">
        <v>38</v>
      </c>
    </row>
    <row r="12" spans="1:16" x14ac:dyDescent="0.25">
      <c r="A12" s="91">
        <v>1</v>
      </c>
      <c r="B12" s="25">
        <f>A12+1</f>
        <v>2</v>
      </c>
      <c r="C12" s="25">
        <f t="shared" ref="C12:P12" si="0">B12+1</f>
        <v>3</v>
      </c>
      <c r="D12" s="82">
        <f t="shared" si="0"/>
        <v>4</v>
      </c>
      <c r="E12" s="94">
        <f t="shared" si="0"/>
        <v>5</v>
      </c>
      <c r="F12" s="25">
        <f t="shared" si="0"/>
        <v>6</v>
      </c>
      <c r="G12" s="25">
        <f t="shared" si="0"/>
        <v>7</v>
      </c>
      <c r="H12" s="25">
        <f t="shared" si="0"/>
        <v>8</v>
      </c>
      <c r="I12" s="25">
        <f t="shared" si="0"/>
        <v>9</v>
      </c>
      <c r="J12" s="25">
        <f t="shared" si="0"/>
        <v>10</v>
      </c>
      <c r="K12" s="25">
        <f t="shared" si="0"/>
        <v>11</v>
      </c>
      <c r="L12" s="25">
        <f t="shared" si="0"/>
        <v>12</v>
      </c>
      <c r="M12" s="25">
        <f t="shared" si="0"/>
        <v>13</v>
      </c>
      <c r="N12" s="25">
        <f t="shared" si="0"/>
        <v>14</v>
      </c>
      <c r="O12" s="25">
        <f t="shared" si="0"/>
        <v>15</v>
      </c>
      <c r="P12" s="25">
        <f t="shared" si="0"/>
        <v>16</v>
      </c>
    </row>
    <row r="13" spans="1:16" x14ac:dyDescent="0.25">
      <c r="A13" s="105"/>
      <c r="B13" s="106"/>
      <c r="C13" s="107"/>
      <c r="D13" s="108"/>
      <c r="E13" s="197"/>
      <c r="F13" s="109"/>
      <c r="G13" s="109"/>
      <c r="H13" s="110"/>
      <c r="I13" s="110"/>
      <c r="J13" s="110"/>
      <c r="K13" s="110"/>
      <c r="L13" s="110"/>
      <c r="M13" s="110"/>
      <c r="N13" s="110"/>
      <c r="O13" s="110"/>
      <c r="P13" s="110"/>
    </row>
    <row r="14" spans="1:16" s="12" customFormat="1" x14ac:dyDescent="0.3">
      <c r="A14" s="111">
        <v>1</v>
      </c>
      <c r="B14" s="119"/>
      <c r="C14" s="120" t="s">
        <v>251</v>
      </c>
      <c r="D14" s="121"/>
      <c r="E14" s="121"/>
      <c r="F14" s="112"/>
      <c r="G14" s="112"/>
      <c r="H14" s="112"/>
      <c r="I14" s="112"/>
      <c r="J14" s="112"/>
      <c r="K14" s="112"/>
      <c r="L14" s="112"/>
      <c r="M14" s="112"/>
      <c r="N14" s="112"/>
      <c r="O14" s="112"/>
      <c r="P14" s="112"/>
    </row>
    <row r="15" spans="1:16" s="12" customFormat="1" x14ac:dyDescent="0.25">
      <c r="A15" s="105" t="s">
        <v>67</v>
      </c>
      <c r="B15" s="122"/>
      <c r="C15" s="123" t="s">
        <v>252</v>
      </c>
      <c r="D15" s="106" t="s">
        <v>1</v>
      </c>
      <c r="E15" s="132">
        <f>48+55+49+51+48+10+48+48+48+48+48+48+49+55+52+52+53+53+50+48+48+48</f>
        <v>1057</v>
      </c>
      <c r="F15" s="110"/>
      <c r="G15" s="110"/>
      <c r="H15" s="113"/>
      <c r="I15" s="113"/>
      <c r="J15" s="113"/>
      <c r="K15" s="110"/>
      <c r="L15" s="110"/>
      <c r="M15" s="110"/>
      <c r="N15" s="110"/>
      <c r="O15" s="110"/>
      <c r="P15" s="110"/>
    </row>
    <row r="16" spans="1:16" s="12" customFormat="1" x14ac:dyDescent="0.25">
      <c r="A16" s="105" t="s">
        <v>297</v>
      </c>
      <c r="B16" s="122"/>
      <c r="C16" s="123" t="s">
        <v>253</v>
      </c>
      <c r="D16" s="106" t="s">
        <v>1</v>
      </c>
      <c r="E16" s="132">
        <v>190</v>
      </c>
      <c r="F16" s="110"/>
      <c r="G16" s="110"/>
      <c r="H16" s="113"/>
      <c r="I16" s="113"/>
      <c r="J16" s="113"/>
      <c r="K16" s="110"/>
      <c r="L16" s="110"/>
      <c r="M16" s="110"/>
      <c r="N16" s="110"/>
      <c r="O16" s="110"/>
      <c r="P16" s="110"/>
    </row>
    <row r="17" spans="1:16" x14ac:dyDescent="0.25">
      <c r="A17" s="105" t="s">
        <v>298</v>
      </c>
      <c r="B17" s="122"/>
      <c r="C17" s="123" t="s">
        <v>254</v>
      </c>
      <c r="D17" s="106" t="s">
        <v>57</v>
      </c>
      <c r="E17" s="132">
        <v>38</v>
      </c>
      <c r="F17" s="124"/>
      <c r="G17" s="124"/>
      <c r="H17" s="124"/>
      <c r="I17" s="124"/>
      <c r="J17" s="124"/>
      <c r="K17" s="124"/>
      <c r="L17" s="124"/>
      <c r="M17" s="124"/>
      <c r="N17" s="124"/>
      <c r="O17" s="124"/>
      <c r="P17" s="124"/>
    </row>
    <row r="18" spans="1:16" x14ac:dyDescent="0.25">
      <c r="A18" s="105" t="s">
        <v>299</v>
      </c>
      <c r="B18" s="122"/>
      <c r="C18" s="123" t="s">
        <v>255</v>
      </c>
      <c r="D18" s="106" t="s">
        <v>80</v>
      </c>
      <c r="E18" s="132">
        <v>19</v>
      </c>
      <c r="F18" s="124"/>
      <c r="G18" s="124"/>
      <c r="H18" s="124"/>
      <c r="I18" s="124"/>
      <c r="J18" s="124"/>
      <c r="K18" s="124"/>
      <c r="L18" s="124"/>
      <c r="M18" s="124"/>
      <c r="N18" s="124"/>
      <c r="O18" s="124"/>
      <c r="P18" s="124"/>
    </row>
    <row r="19" spans="1:16" x14ac:dyDescent="0.25">
      <c r="A19" s="105" t="s">
        <v>300</v>
      </c>
      <c r="B19" s="122"/>
      <c r="C19" s="123" t="s">
        <v>256</v>
      </c>
      <c r="D19" s="106" t="s">
        <v>80</v>
      </c>
      <c r="E19" s="132">
        <f>E17*4</f>
        <v>152</v>
      </c>
      <c r="F19" s="124"/>
      <c r="G19" s="124"/>
      <c r="H19" s="124"/>
      <c r="I19" s="124"/>
      <c r="J19" s="124"/>
      <c r="K19" s="124"/>
      <c r="L19" s="124"/>
      <c r="M19" s="124"/>
      <c r="N19" s="124"/>
      <c r="O19" s="124"/>
      <c r="P19" s="124"/>
    </row>
    <row r="20" spans="1:16" x14ac:dyDescent="0.25">
      <c r="A20" s="105" t="s">
        <v>301</v>
      </c>
      <c r="B20" s="122"/>
      <c r="C20" s="123" t="s">
        <v>257</v>
      </c>
      <c r="D20" s="106" t="s">
        <v>80</v>
      </c>
      <c r="E20" s="132">
        <v>19</v>
      </c>
      <c r="F20" s="124"/>
      <c r="G20" s="124"/>
      <c r="H20" s="124"/>
      <c r="I20" s="124"/>
      <c r="J20" s="124"/>
      <c r="K20" s="124"/>
      <c r="L20" s="124"/>
      <c r="M20" s="124"/>
      <c r="N20" s="124"/>
      <c r="O20" s="124"/>
      <c r="P20" s="124"/>
    </row>
    <row r="21" spans="1:16" x14ac:dyDescent="0.25">
      <c r="A21" s="105" t="s">
        <v>302</v>
      </c>
      <c r="B21" s="122"/>
      <c r="C21" s="123" t="s">
        <v>326</v>
      </c>
      <c r="D21" s="106" t="s">
        <v>80</v>
      </c>
      <c r="E21" s="132">
        <v>19</v>
      </c>
      <c r="F21" s="124"/>
      <c r="G21" s="124"/>
      <c r="H21" s="124"/>
      <c r="I21" s="124"/>
      <c r="J21" s="124"/>
      <c r="K21" s="124"/>
      <c r="L21" s="124"/>
      <c r="M21" s="124"/>
      <c r="N21" s="124"/>
      <c r="O21" s="124"/>
      <c r="P21" s="124"/>
    </row>
    <row r="22" spans="1:16" x14ac:dyDescent="0.25">
      <c r="A22" s="105" t="s">
        <v>303</v>
      </c>
      <c r="B22" s="122"/>
      <c r="C22" s="125" t="s">
        <v>327</v>
      </c>
      <c r="D22" s="106" t="s">
        <v>80</v>
      </c>
      <c r="E22" s="132">
        <v>19</v>
      </c>
      <c r="F22" s="124"/>
      <c r="G22" s="124"/>
      <c r="H22" s="124"/>
      <c r="I22" s="124"/>
      <c r="J22" s="124"/>
      <c r="K22" s="124"/>
      <c r="L22" s="124"/>
      <c r="M22" s="124"/>
      <c r="N22" s="124"/>
      <c r="O22" s="124"/>
      <c r="P22" s="124"/>
    </row>
    <row r="23" spans="1:16" ht="30" customHeight="1" x14ac:dyDescent="0.25">
      <c r="A23" s="105" t="s">
        <v>304</v>
      </c>
      <c r="B23" s="122"/>
      <c r="C23" s="126" t="s">
        <v>323</v>
      </c>
      <c r="D23" s="106" t="s">
        <v>80</v>
      </c>
      <c r="E23" s="132">
        <v>19</v>
      </c>
      <c r="F23" s="124"/>
      <c r="G23" s="124"/>
      <c r="H23" s="124"/>
      <c r="I23" s="124"/>
      <c r="J23" s="124"/>
      <c r="K23" s="124"/>
      <c r="L23" s="124"/>
      <c r="M23" s="124"/>
      <c r="N23" s="124"/>
      <c r="O23" s="124"/>
      <c r="P23" s="124"/>
    </row>
    <row r="24" spans="1:16" ht="30" customHeight="1" x14ac:dyDescent="0.25">
      <c r="A24" s="105" t="s">
        <v>305</v>
      </c>
      <c r="B24" s="122"/>
      <c r="C24" s="127" t="s">
        <v>324</v>
      </c>
      <c r="D24" s="106" t="s">
        <v>80</v>
      </c>
      <c r="E24" s="132">
        <v>19</v>
      </c>
      <c r="F24" s="124"/>
      <c r="G24" s="124"/>
      <c r="H24" s="124"/>
      <c r="I24" s="124"/>
      <c r="J24" s="124"/>
      <c r="K24" s="124"/>
      <c r="L24" s="124"/>
      <c r="M24" s="124"/>
      <c r="N24" s="124"/>
      <c r="O24" s="124"/>
      <c r="P24" s="124"/>
    </row>
    <row r="25" spans="1:16" x14ac:dyDescent="0.25">
      <c r="A25" s="105" t="s">
        <v>306</v>
      </c>
      <c r="B25" s="122"/>
      <c r="C25" s="123" t="s">
        <v>328</v>
      </c>
      <c r="D25" s="106" t="s">
        <v>80</v>
      </c>
      <c r="E25" s="132">
        <v>19</v>
      </c>
      <c r="F25" s="124"/>
      <c r="G25" s="124"/>
      <c r="H25" s="124"/>
      <c r="I25" s="124"/>
      <c r="J25" s="124"/>
      <c r="K25" s="124"/>
      <c r="L25" s="124"/>
      <c r="M25" s="124"/>
      <c r="N25" s="124"/>
      <c r="O25" s="124"/>
      <c r="P25" s="124"/>
    </row>
    <row r="26" spans="1:16" x14ac:dyDescent="0.25">
      <c r="A26" s="105" t="s">
        <v>307</v>
      </c>
      <c r="B26" s="122"/>
      <c r="C26" s="123" t="s">
        <v>325</v>
      </c>
      <c r="D26" s="106" t="s">
        <v>80</v>
      </c>
      <c r="E26" s="132">
        <v>19</v>
      </c>
      <c r="F26" s="124"/>
      <c r="G26" s="124"/>
      <c r="H26" s="124"/>
      <c r="I26" s="124"/>
      <c r="J26" s="124"/>
      <c r="K26" s="124"/>
      <c r="L26" s="124"/>
      <c r="M26" s="124"/>
      <c r="N26" s="124"/>
      <c r="O26" s="124"/>
      <c r="P26" s="124"/>
    </row>
    <row r="27" spans="1:16" x14ac:dyDescent="0.25">
      <c r="A27" s="105" t="s">
        <v>308</v>
      </c>
      <c r="B27" s="122"/>
      <c r="C27" s="128" t="s">
        <v>258</v>
      </c>
      <c r="D27" s="129" t="s">
        <v>80</v>
      </c>
      <c r="E27" s="130">
        <v>1</v>
      </c>
      <c r="F27" s="124"/>
      <c r="G27" s="124"/>
      <c r="H27" s="124"/>
      <c r="I27" s="124"/>
      <c r="J27" s="124"/>
      <c r="K27" s="124"/>
      <c r="L27" s="124"/>
      <c r="M27" s="124"/>
      <c r="N27" s="124"/>
      <c r="O27" s="124"/>
      <c r="P27" s="124"/>
    </row>
    <row r="28" spans="1:16" x14ac:dyDescent="0.25">
      <c r="A28" s="105" t="s">
        <v>309</v>
      </c>
      <c r="B28" s="122"/>
      <c r="C28" s="128" t="s">
        <v>259</v>
      </c>
      <c r="D28" s="129" t="s">
        <v>80</v>
      </c>
      <c r="E28" s="130">
        <v>1</v>
      </c>
      <c r="F28" s="124"/>
      <c r="G28" s="124"/>
      <c r="H28" s="124"/>
      <c r="I28" s="124"/>
      <c r="J28" s="124"/>
      <c r="K28" s="124"/>
      <c r="L28" s="124"/>
      <c r="M28" s="124"/>
      <c r="N28" s="124"/>
      <c r="O28" s="124"/>
      <c r="P28" s="124"/>
    </row>
    <row r="29" spans="1:16" x14ac:dyDescent="0.25">
      <c r="A29" s="105" t="s">
        <v>310</v>
      </c>
      <c r="B29" s="122"/>
      <c r="C29" s="131" t="s">
        <v>260</v>
      </c>
      <c r="D29" s="106" t="s">
        <v>1</v>
      </c>
      <c r="E29" s="132">
        <v>96</v>
      </c>
      <c r="F29" s="124"/>
      <c r="G29" s="124"/>
      <c r="H29" s="124"/>
      <c r="I29" s="124"/>
      <c r="J29" s="124"/>
      <c r="K29" s="124"/>
      <c r="L29" s="124"/>
      <c r="M29" s="124"/>
      <c r="N29" s="124"/>
      <c r="O29" s="124"/>
      <c r="P29" s="124"/>
    </row>
    <row r="30" spans="1:16" x14ac:dyDescent="0.25">
      <c r="A30" s="105" t="s">
        <v>311</v>
      </c>
      <c r="B30" s="122"/>
      <c r="C30" s="131" t="s">
        <v>261</v>
      </c>
      <c r="D30" s="106" t="s">
        <v>1</v>
      </c>
      <c r="E30" s="132">
        <f>-96+211</f>
        <v>115</v>
      </c>
      <c r="F30" s="124"/>
      <c r="G30" s="124"/>
      <c r="H30" s="124"/>
      <c r="I30" s="124"/>
      <c r="J30" s="124"/>
      <c r="K30" s="124"/>
      <c r="L30" s="124"/>
      <c r="M30" s="124"/>
      <c r="N30" s="124"/>
      <c r="O30" s="124"/>
      <c r="P30" s="124"/>
    </row>
    <row r="31" spans="1:16" x14ac:dyDescent="0.25">
      <c r="A31" s="105" t="s">
        <v>312</v>
      </c>
      <c r="B31" s="122"/>
      <c r="C31" s="131" t="s">
        <v>262</v>
      </c>
      <c r="D31" s="106" t="s">
        <v>1</v>
      </c>
      <c r="E31" s="132">
        <v>910</v>
      </c>
      <c r="F31" s="124"/>
      <c r="G31" s="124"/>
      <c r="H31" s="124"/>
      <c r="I31" s="124"/>
      <c r="J31" s="124"/>
      <c r="K31" s="124"/>
      <c r="L31" s="124"/>
      <c r="M31" s="124"/>
      <c r="N31" s="124"/>
      <c r="O31" s="124"/>
      <c r="P31" s="124"/>
    </row>
    <row r="32" spans="1:16" x14ac:dyDescent="0.25">
      <c r="A32" s="105" t="s">
        <v>313</v>
      </c>
      <c r="B32" s="122"/>
      <c r="C32" s="131" t="s">
        <v>263</v>
      </c>
      <c r="D32" s="106" t="s">
        <v>85</v>
      </c>
      <c r="E32" s="132">
        <f>E31*0.25*0.2</f>
        <v>45.5</v>
      </c>
      <c r="F32" s="124"/>
      <c r="G32" s="124"/>
      <c r="H32" s="124"/>
      <c r="I32" s="124"/>
      <c r="J32" s="124"/>
      <c r="K32" s="124"/>
      <c r="L32" s="124"/>
      <c r="M32" s="124"/>
      <c r="N32" s="124"/>
      <c r="O32" s="124"/>
      <c r="P32" s="124"/>
    </row>
    <row r="33" spans="1:16" x14ac:dyDescent="0.25">
      <c r="A33" s="105" t="s">
        <v>314</v>
      </c>
      <c r="B33" s="122"/>
      <c r="C33" s="133" t="s">
        <v>264</v>
      </c>
      <c r="D33" s="106" t="s">
        <v>85</v>
      </c>
      <c r="E33" s="132">
        <v>40</v>
      </c>
      <c r="F33" s="124"/>
      <c r="G33" s="124"/>
      <c r="H33" s="124"/>
      <c r="I33" s="124"/>
      <c r="J33" s="124"/>
      <c r="K33" s="124"/>
      <c r="L33" s="124"/>
      <c r="M33" s="124"/>
      <c r="N33" s="124"/>
      <c r="O33" s="124"/>
      <c r="P33" s="124"/>
    </row>
    <row r="34" spans="1:16" x14ac:dyDescent="0.25">
      <c r="A34" s="105" t="s">
        <v>315</v>
      </c>
      <c r="B34" s="122"/>
      <c r="C34" s="133" t="s">
        <v>265</v>
      </c>
      <c r="D34" s="106" t="s">
        <v>266</v>
      </c>
      <c r="E34" s="132">
        <f>E31*0.25*0.04</f>
        <v>9.1</v>
      </c>
      <c r="F34" s="124"/>
      <c r="G34" s="124"/>
      <c r="H34" s="124"/>
      <c r="I34" s="124"/>
      <c r="J34" s="124"/>
      <c r="K34" s="124"/>
      <c r="L34" s="124"/>
      <c r="M34" s="124"/>
      <c r="N34" s="124"/>
      <c r="O34" s="124"/>
      <c r="P34" s="124"/>
    </row>
    <row r="35" spans="1:16" x14ac:dyDescent="0.25">
      <c r="A35" s="105" t="s">
        <v>316</v>
      </c>
      <c r="B35" s="122"/>
      <c r="C35" s="131" t="s">
        <v>267</v>
      </c>
      <c r="D35" s="106" t="s">
        <v>57</v>
      </c>
      <c r="E35" s="132">
        <v>1</v>
      </c>
      <c r="F35" s="124"/>
      <c r="G35" s="124"/>
      <c r="H35" s="124"/>
      <c r="I35" s="124"/>
      <c r="J35" s="124"/>
      <c r="K35" s="124"/>
      <c r="L35" s="124"/>
      <c r="M35" s="124"/>
      <c r="N35" s="124"/>
      <c r="O35" s="124"/>
      <c r="P35" s="124"/>
    </row>
    <row r="36" spans="1:16" ht="14.4" x14ac:dyDescent="0.3">
      <c r="A36" s="111" t="s">
        <v>71</v>
      </c>
      <c r="B36" s="134"/>
      <c r="C36" s="120" t="s">
        <v>268</v>
      </c>
      <c r="D36" s="121"/>
      <c r="E36" s="135"/>
      <c r="F36" s="136"/>
      <c r="G36" s="136"/>
      <c r="H36" s="136"/>
      <c r="I36" s="136"/>
      <c r="J36" s="136"/>
      <c r="K36" s="136"/>
      <c r="L36" s="136"/>
      <c r="M36" s="136"/>
      <c r="N36" s="136"/>
      <c r="O36" s="136"/>
      <c r="P36" s="136"/>
    </row>
    <row r="37" spans="1:16" ht="14.4" x14ac:dyDescent="0.3">
      <c r="A37" s="105" t="s">
        <v>72</v>
      </c>
      <c r="B37" s="137"/>
      <c r="C37" s="133" t="s">
        <v>269</v>
      </c>
      <c r="D37" s="138" t="s">
        <v>80</v>
      </c>
      <c r="E37" s="132">
        <v>19</v>
      </c>
      <c r="F37" s="124"/>
      <c r="G37" s="124"/>
      <c r="H37" s="124"/>
      <c r="I37" s="124"/>
      <c r="J37" s="124"/>
      <c r="K37" s="124"/>
      <c r="L37" s="124"/>
      <c r="M37" s="124"/>
      <c r="N37" s="124"/>
      <c r="O37" s="124"/>
      <c r="P37" s="124"/>
    </row>
    <row r="38" spans="1:16" ht="26.4" x14ac:dyDescent="0.3">
      <c r="A38" s="105" t="s">
        <v>75</v>
      </c>
      <c r="B38" s="137"/>
      <c r="C38" s="133" t="s">
        <v>270</v>
      </c>
      <c r="D38" s="139" t="s">
        <v>1</v>
      </c>
      <c r="E38" s="132">
        <v>1050</v>
      </c>
      <c r="F38" s="124"/>
      <c r="G38" s="124"/>
      <c r="H38" s="124"/>
      <c r="I38" s="124"/>
      <c r="J38" s="124"/>
      <c r="K38" s="124"/>
      <c r="L38" s="124"/>
      <c r="M38" s="124"/>
      <c r="N38" s="124"/>
      <c r="O38" s="124"/>
      <c r="P38" s="124"/>
    </row>
    <row r="39" spans="1:16" ht="14.4" x14ac:dyDescent="0.3">
      <c r="A39" s="105" t="s">
        <v>78</v>
      </c>
      <c r="B39" s="137"/>
      <c r="C39" s="133" t="s">
        <v>271</v>
      </c>
      <c r="D39" s="138" t="s">
        <v>1</v>
      </c>
      <c r="E39" s="132">
        <v>211</v>
      </c>
      <c r="F39" s="124"/>
      <c r="G39" s="124"/>
      <c r="H39" s="124"/>
      <c r="I39" s="124"/>
      <c r="J39" s="124"/>
      <c r="K39" s="124"/>
      <c r="L39" s="124"/>
      <c r="M39" s="124"/>
      <c r="N39" s="124"/>
      <c r="O39" s="124"/>
      <c r="P39" s="124"/>
    </row>
    <row r="40" spans="1:16" ht="14.4" x14ac:dyDescent="0.3">
      <c r="A40" s="105" t="s">
        <v>81</v>
      </c>
      <c r="B40" s="137"/>
      <c r="C40" s="133" t="s">
        <v>272</v>
      </c>
      <c r="D40" s="138" t="s">
        <v>85</v>
      </c>
      <c r="E40" s="132">
        <v>184</v>
      </c>
      <c r="F40" s="124"/>
      <c r="G40" s="124"/>
      <c r="H40" s="124"/>
      <c r="I40" s="124"/>
      <c r="J40" s="124"/>
      <c r="K40" s="124"/>
      <c r="L40" s="124"/>
      <c r="M40" s="124"/>
      <c r="N40" s="124"/>
      <c r="O40" s="124"/>
      <c r="P40" s="124"/>
    </row>
    <row r="41" spans="1:16" ht="14.4" x14ac:dyDescent="0.3">
      <c r="A41" s="105" t="s">
        <v>83</v>
      </c>
      <c r="B41" s="137"/>
      <c r="C41" s="133" t="s">
        <v>273</v>
      </c>
      <c r="D41" s="138" t="s">
        <v>1</v>
      </c>
      <c r="E41" s="132">
        <v>1050</v>
      </c>
      <c r="F41" s="124"/>
      <c r="G41" s="124"/>
      <c r="H41" s="124"/>
      <c r="I41" s="124"/>
      <c r="J41" s="124"/>
      <c r="K41" s="124"/>
      <c r="L41" s="124"/>
      <c r="M41" s="124"/>
      <c r="N41" s="124"/>
      <c r="O41" s="124"/>
      <c r="P41" s="124"/>
    </row>
    <row r="42" spans="1:16" ht="14.4" x14ac:dyDescent="0.3">
      <c r="A42" s="105" t="s">
        <v>86</v>
      </c>
      <c r="B42" s="137"/>
      <c r="C42" s="133" t="s">
        <v>274</v>
      </c>
      <c r="D42" s="138" t="s">
        <v>54</v>
      </c>
      <c r="E42" s="132">
        <v>1</v>
      </c>
      <c r="F42" s="124"/>
      <c r="G42" s="124"/>
      <c r="H42" s="124"/>
      <c r="I42" s="124"/>
      <c r="J42" s="124"/>
      <c r="K42" s="124"/>
      <c r="L42" s="124"/>
      <c r="M42" s="124"/>
      <c r="N42" s="124"/>
      <c r="O42" s="124"/>
      <c r="P42" s="124"/>
    </row>
    <row r="43" spans="1:16" ht="14.4" x14ac:dyDescent="0.3">
      <c r="A43" s="105" t="s">
        <v>88</v>
      </c>
      <c r="B43" s="137"/>
      <c r="C43" s="133" t="s">
        <v>275</v>
      </c>
      <c r="D43" s="138" t="s">
        <v>1</v>
      </c>
      <c r="E43" s="132">
        <f>E38-E44</f>
        <v>869</v>
      </c>
      <c r="F43" s="124"/>
      <c r="G43" s="124"/>
      <c r="H43" s="124"/>
      <c r="I43" s="124"/>
      <c r="J43" s="124"/>
      <c r="K43" s="124"/>
      <c r="L43" s="124"/>
      <c r="M43" s="124"/>
      <c r="N43" s="124"/>
      <c r="O43" s="124"/>
      <c r="P43" s="124"/>
    </row>
    <row r="44" spans="1:16" ht="14.4" x14ac:dyDescent="0.3">
      <c r="A44" s="105" t="s">
        <v>90</v>
      </c>
      <c r="B44" s="137"/>
      <c r="C44" s="133" t="s">
        <v>276</v>
      </c>
      <c r="D44" s="138" t="s">
        <v>1</v>
      </c>
      <c r="E44" s="132">
        <v>181</v>
      </c>
      <c r="F44" s="124"/>
      <c r="G44" s="124"/>
      <c r="H44" s="124"/>
      <c r="I44" s="124"/>
      <c r="J44" s="124"/>
      <c r="K44" s="124"/>
      <c r="L44" s="124"/>
      <c r="M44" s="124"/>
      <c r="N44" s="124"/>
      <c r="O44" s="124"/>
      <c r="P44" s="124"/>
    </row>
    <row r="45" spans="1:16" ht="14.4" x14ac:dyDescent="0.3">
      <c r="A45" s="105" t="s">
        <v>92</v>
      </c>
      <c r="B45" s="137"/>
      <c r="C45" s="133" t="s">
        <v>277</v>
      </c>
      <c r="D45" s="138" t="s">
        <v>80</v>
      </c>
      <c r="E45" s="132">
        <v>32</v>
      </c>
      <c r="F45" s="124"/>
      <c r="G45" s="124"/>
      <c r="H45" s="124"/>
      <c r="I45" s="124"/>
      <c r="J45" s="124"/>
      <c r="K45" s="124"/>
      <c r="L45" s="124"/>
      <c r="M45" s="124"/>
      <c r="N45" s="124"/>
      <c r="O45" s="124"/>
      <c r="P45" s="124"/>
    </row>
    <row r="46" spans="1:16" ht="14.4" x14ac:dyDescent="0.3">
      <c r="A46" s="105" t="s">
        <v>93</v>
      </c>
      <c r="B46" s="137"/>
      <c r="C46" s="133" t="s">
        <v>278</v>
      </c>
      <c r="D46" s="138" t="s">
        <v>57</v>
      </c>
      <c r="E46" s="132">
        <v>19</v>
      </c>
      <c r="F46" s="124"/>
      <c r="G46" s="124"/>
      <c r="H46" s="124"/>
      <c r="I46" s="124"/>
      <c r="J46" s="124"/>
      <c r="K46" s="124"/>
      <c r="L46" s="124"/>
      <c r="M46" s="124"/>
      <c r="N46" s="124"/>
      <c r="O46" s="124"/>
      <c r="P46" s="124"/>
    </row>
    <row r="47" spans="1:16" ht="14.4" x14ac:dyDescent="0.3">
      <c r="A47" s="105" t="s">
        <v>95</v>
      </c>
      <c r="B47" s="137"/>
      <c r="C47" s="133" t="s">
        <v>279</v>
      </c>
      <c r="D47" s="138" t="s">
        <v>57</v>
      </c>
      <c r="E47" s="132">
        <v>19</v>
      </c>
      <c r="F47" s="124"/>
      <c r="G47" s="124"/>
      <c r="H47" s="124"/>
      <c r="I47" s="124"/>
      <c r="J47" s="124"/>
      <c r="K47" s="124"/>
      <c r="L47" s="124"/>
      <c r="M47" s="124"/>
      <c r="N47" s="124"/>
      <c r="O47" s="124"/>
      <c r="P47" s="124"/>
    </row>
    <row r="48" spans="1:16" ht="14.4" x14ac:dyDescent="0.3">
      <c r="A48" s="105" t="s">
        <v>97</v>
      </c>
      <c r="B48" s="137"/>
      <c r="C48" s="133" t="s">
        <v>280</v>
      </c>
      <c r="D48" s="138" t="s">
        <v>57</v>
      </c>
      <c r="E48" s="132">
        <v>19</v>
      </c>
      <c r="F48" s="124"/>
      <c r="G48" s="124"/>
      <c r="H48" s="124"/>
      <c r="I48" s="124"/>
      <c r="J48" s="124"/>
      <c r="K48" s="124"/>
      <c r="L48" s="124"/>
      <c r="M48" s="124"/>
      <c r="N48" s="124"/>
      <c r="O48" s="124"/>
      <c r="P48" s="124"/>
    </row>
    <row r="49" spans="1:16" ht="14.4" x14ac:dyDescent="0.3">
      <c r="A49" s="105" t="s">
        <v>99</v>
      </c>
      <c r="B49" s="137"/>
      <c r="C49" s="133" t="s">
        <v>281</v>
      </c>
      <c r="D49" s="138" t="s">
        <v>80</v>
      </c>
      <c r="E49" s="132">
        <v>19</v>
      </c>
      <c r="F49" s="124"/>
      <c r="G49" s="124"/>
      <c r="H49" s="124"/>
      <c r="I49" s="124"/>
      <c r="J49" s="124"/>
      <c r="K49" s="124"/>
      <c r="L49" s="124"/>
      <c r="M49" s="124"/>
      <c r="N49" s="124"/>
      <c r="O49" s="124"/>
      <c r="P49" s="124"/>
    </row>
    <row r="50" spans="1:16" ht="14.4" x14ac:dyDescent="0.3">
      <c r="A50" s="105" t="s">
        <v>101</v>
      </c>
      <c r="B50" s="137"/>
      <c r="C50" s="133" t="s">
        <v>282</v>
      </c>
      <c r="D50" s="138" t="s">
        <v>1</v>
      </c>
      <c r="E50" s="132">
        <v>180</v>
      </c>
      <c r="F50" s="124"/>
      <c r="G50" s="124"/>
      <c r="H50" s="124"/>
      <c r="I50" s="124"/>
      <c r="J50" s="124"/>
      <c r="K50" s="124"/>
      <c r="L50" s="124"/>
      <c r="M50" s="124"/>
      <c r="N50" s="124"/>
      <c r="O50" s="124"/>
      <c r="P50" s="124"/>
    </row>
    <row r="51" spans="1:16" ht="14.4" x14ac:dyDescent="0.3">
      <c r="A51" s="105" t="s">
        <v>103</v>
      </c>
      <c r="B51" s="137"/>
      <c r="C51" s="133" t="s">
        <v>283</v>
      </c>
      <c r="D51" s="138" t="s">
        <v>1</v>
      </c>
      <c r="E51" s="132">
        <v>910</v>
      </c>
      <c r="F51" s="124"/>
      <c r="G51" s="124"/>
      <c r="H51" s="124"/>
      <c r="I51" s="124"/>
      <c r="J51" s="124"/>
      <c r="K51" s="124"/>
      <c r="L51" s="124"/>
      <c r="M51" s="124"/>
      <c r="N51" s="124"/>
      <c r="O51" s="124"/>
      <c r="P51" s="124"/>
    </row>
    <row r="52" spans="1:16" ht="14.4" x14ac:dyDescent="0.3">
      <c r="A52" s="105" t="s">
        <v>106</v>
      </c>
      <c r="B52" s="137"/>
      <c r="C52" s="133" t="s">
        <v>284</v>
      </c>
      <c r="D52" s="138" t="s">
        <v>1</v>
      </c>
      <c r="E52" s="132">
        <f>E51</f>
        <v>910</v>
      </c>
      <c r="F52" s="124"/>
      <c r="G52" s="124"/>
      <c r="H52" s="124"/>
      <c r="I52" s="124"/>
      <c r="J52" s="124"/>
      <c r="K52" s="124"/>
      <c r="L52" s="124"/>
      <c r="M52" s="124"/>
      <c r="N52" s="124"/>
      <c r="O52" s="124"/>
      <c r="P52" s="124"/>
    </row>
    <row r="53" spans="1:16" ht="14.4" x14ac:dyDescent="0.3">
      <c r="A53" s="105" t="s">
        <v>317</v>
      </c>
      <c r="B53" s="137"/>
      <c r="C53" s="133" t="s">
        <v>285</v>
      </c>
      <c r="D53" s="138" t="s">
        <v>54</v>
      </c>
      <c r="E53" s="132">
        <v>1</v>
      </c>
      <c r="F53" s="124"/>
      <c r="G53" s="124"/>
      <c r="H53" s="124"/>
      <c r="I53" s="124"/>
      <c r="J53" s="124"/>
      <c r="K53" s="124"/>
      <c r="L53" s="124"/>
      <c r="M53" s="124"/>
      <c r="N53" s="124"/>
      <c r="O53" s="124"/>
      <c r="P53" s="124"/>
    </row>
    <row r="54" spans="1:16" ht="14.4" x14ac:dyDescent="0.3">
      <c r="A54" s="105" t="s">
        <v>318</v>
      </c>
      <c r="B54" s="137"/>
      <c r="C54" s="133" t="s">
        <v>286</v>
      </c>
      <c r="D54" s="138" t="s">
        <v>54</v>
      </c>
      <c r="E54" s="132">
        <v>1</v>
      </c>
      <c r="F54" s="124"/>
      <c r="G54" s="124"/>
      <c r="H54" s="124"/>
      <c r="I54" s="124"/>
      <c r="J54" s="124"/>
      <c r="K54" s="124"/>
      <c r="L54" s="124"/>
      <c r="M54" s="124"/>
      <c r="N54" s="124"/>
      <c r="O54" s="124"/>
      <c r="P54" s="124"/>
    </row>
    <row r="55" spans="1:16" ht="14.4" x14ac:dyDescent="0.3">
      <c r="A55" s="105" t="s">
        <v>108</v>
      </c>
      <c r="B55" s="137"/>
      <c r="C55" s="133" t="s">
        <v>287</v>
      </c>
      <c r="D55" s="138" t="s">
        <v>54</v>
      </c>
      <c r="E55" s="132">
        <v>1</v>
      </c>
      <c r="F55" s="124"/>
      <c r="G55" s="124"/>
      <c r="H55" s="124"/>
      <c r="I55" s="124"/>
      <c r="J55" s="124"/>
      <c r="K55" s="124"/>
      <c r="L55" s="124"/>
      <c r="M55" s="124"/>
      <c r="N55" s="124"/>
      <c r="O55" s="124"/>
      <c r="P55" s="124"/>
    </row>
    <row r="56" spans="1:16" ht="14.4" x14ac:dyDescent="0.3">
      <c r="A56" s="105" t="s">
        <v>319</v>
      </c>
      <c r="B56" s="137"/>
      <c r="C56" s="133" t="s">
        <v>288</v>
      </c>
      <c r="D56" s="138" t="s">
        <v>54</v>
      </c>
      <c r="E56" s="132">
        <v>1</v>
      </c>
      <c r="F56" s="124"/>
      <c r="G56" s="124"/>
      <c r="H56" s="124"/>
      <c r="I56" s="124"/>
      <c r="J56" s="124"/>
      <c r="K56" s="124"/>
      <c r="L56" s="124"/>
      <c r="M56" s="124"/>
      <c r="N56" s="124"/>
      <c r="O56" s="124"/>
      <c r="P56" s="124"/>
    </row>
    <row r="57" spans="1:16" ht="26.4" x14ac:dyDescent="0.3">
      <c r="A57" s="105" t="s">
        <v>320</v>
      </c>
      <c r="B57" s="137"/>
      <c r="C57" s="140" t="s">
        <v>289</v>
      </c>
      <c r="D57" s="129" t="s">
        <v>80</v>
      </c>
      <c r="E57" s="130">
        <v>1</v>
      </c>
      <c r="F57" s="124"/>
      <c r="G57" s="124"/>
      <c r="H57" s="124"/>
      <c r="I57" s="124"/>
      <c r="J57" s="124"/>
      <c r="K57" s="124"/>
      <c r="L57" s="124"/>
      <c r="M57" s="124"/>
      <c r="N57" s="124"/>
      <c r="O57" s="124"/>
      <c r="P57" s="124"/>
    </row>
    <row r="58" spans="1:16" ht="26.4" x14ac:dyDescent="0.3">
      <c r="A58" s="105" t="s">
        <v>321</v>
      </c>
      <c r="B58" s="137"/>
      <c r="C58" s="140" t="s">
        <v>290</v>
      </c>
      <c r="D58" s="129" t="s">
        <v>80</v>
      </c>
      <c r="E58" s="130">
        <v>1</v>
      </c>
      <c r="F58" s="124"/>
      <c r="G58" s="124"/>
      <c r="H58" s="124"/>
      <c r="I58" s="124"/>
      <c r="J58" s="124"/>
      <c r="K58" s="124"/>
      <c r="L58" s="124"/>
      <c r="M58" s="124"/>
      <c r="N58" s="124"/>
      <c r="O58" s="124"/>
      <c r="P58" s="124"/>
    </row>
    <row r="59" spans="1:16" ht="14.4" x14ac:dyDescent="0.3">
      <c r="A59" s="105" t="s">
        <v>322</v>
      </c>
      <c r="B59" s="137"/>
      <c r="C59" s="141" t="s">
        <v>291</v>
      </c>
      <c r="D59" s="129" t="s">
        <v>80</v>
      </c>
      <c r="E59" s="130">
        <v>19</v>
      </c>
      <c r="F59" s="124"/>
      <c r="G59" s="124"/>
      <c r="H59" s="124"/>
      <c r="I59" s="124"/>
      <c r="J59" s="124"/>
      <c r="K59" s="124"/>
      <c r="L59" s="124"/>
      <c r="M59" s="124"/>
      <c r="N59" s="124"/>
      <c r="O59" s="124"/>
      <c r="P59" s="124"/>
    </row>
    <row r="60" spans="1:16" ht="14.4" x14ac:dyDescent="0.3">
      <c r="A60" s="111" t="s">
        <v>111</v>
      </c>
      <c r="B60" s="134"/>
      <c r="C60" s="120" t="s">
        <v>292</v>
      </c>
      <c r="D60" s="121"/>
      <c r="E60" s="121"/>
      <c r="F60" s="136"/>
      <c r="G60" s="136"/>
      <c r="H60" s="136"/>
      <c r="I60" s="136"/>
      <c r="J60" s="136"/>
      <c r="K60" s="136"/>
      <c r="L60" s="136"/>
      <c r="M60" s="136"/>
      <c r="N60" s="136"/>
      <c r="O60" s="136"/>
      <c r="P60" s="136"/>
    </row>
    <row r="61" spans="1:16" x14ac:dyDescent="0.25">
      <c r="A61" s="105" t="s">
        <v>112</v>
      </c>
      <c r="B61" s="142"/>
      <c r="C61" s="140" t="s">
        <v>293</v>
      </c>
      <c r="D61" s="138" t="s">
        <v>54</v>
      </c>
      <c r="E61" s="132">
        <v>1</v>
      </c>
      <c r="F61" s="124"/>
      <c r="G61" s="124"/>
      <c r="H61" s="124"/>
      <c r="I61" s="124"/>
      <c r="J61" s="124"/>
      <c r="K61" s="124"/>
      <c r="L61" s="124"/>
      <c r="M61" s="124"/>
      <c r="N61" s="124"/>
      <c r="O61" s="124"/>
      <c r="P61" s="124"/>
    </row>
    <row r="62" spans="1:16" x14ac:dyDescent="0.25">
      <c r="A62" s="105" t="s">
        <v>114</v>
      </c>
      <c r="B62" s="142"/>
      <c r="C62" s="124" t="s">
        <v>294</v>
      </c>
      <c r="D62" s="129" t="s">
        <v>80</v>
      </c>
      <c r="E62" s="132">
        <v>19</v>
      </c>
      <c r="F62" s="124"/>
      <c r="G62" s="124"/>
      <c r="H62" s="124"/>
      <c r="I62" s="124"/>
      <c r="J62" s="124"/>
      <c r="K62" s="124"/>
      <c r="L62" s="124"/>
      <c r="M62" s="124"/>
      <c r="N62" s="124"/>
      <c r="O62" s="124"/>
      <c r="P62" s="124"/>
    </row>
    <row r="63" spans="1:16" x14ac:dyDescent="0.25">
      <c r="A63" s="105" t="s">
        <v>116</v>
      </c>
      <c r="B63" s="142"/>
      <c r="C63" s="124" t="s">
        <v>295</v>
      </c>
      <c r="D63" s="106" t="s">
        <v>1</v>
      </c>
      <c r="E63" s="132">
        <v>625</v>
      </c>
      <c r="F63" s="124"/>
      <c r="G63" s="124"/>
      <c r="H63" s="124"/>
      <c r="I63" s="124"/>
      <c r="J63" s="124"/>
      <c r="K63" s="124"/>
      <c r="L63" s="124"/>
      <c r="M63" s="124"/>
      <c r="N63" s="124"/>
      <c r="O63" s="124"/>
      <c r="P63" s="124"/>
    </row>
    <row r="64" spans="1:16" x14ac:dyDescent="0.25">
      <c r="A64" s="105" t="s">
        <v>118</v>
      </c>
      <c r="B64" s="142"/>
      <c r="C64" s="124" t="s">
        <v>296</v>
      </c>
      <c r="D64" s="106" t="s">
        <v>1</v>
      </c>
      <c r="E64" s="132">
        <v>400</v>
      </c>
      <c r="F64" s="124"/>
      <c r="G64" s="124"/>
      <c r="H64" s="124"/>
      <c r="I64" s="124"/>
      <c r="J64" s="124"/>
      <c r="K64" s="124"/>
      <c r="L64" s="124"/>
      <c r="M64" s="124"/>
      <c r="N64" s="124"/>
      <c r="O64" s="124"/>
      <c r="P64" s="124"/>
    </row>
    <row r="65" spans="1:16" x14ac:dyDescent="0.25">
      <c r="A65" s="136"/>
      <c r="B65" s="136"/>
      <c r="C65" s="114" t="s">
        <v>7</v>
      </c>
      <c r="D65" s="115"/>
      <c r="E65" s="115"/>
      <c r="F65" s="116"/>
      <c r="G65" s="116"/>
      <c r="H65" s="116"/>
      <c r="I65" s="116"/>
      <c r="J65" s="116"/>
      <c r="K65" s="116"/>
      <c r="L65" s="117">
        <f>SUM(M61:M64)</f>
        <v>0</v>
      </c>
      <c r="M65" s="117">
        <f>SUM(N61:N64)</f>
        <v>0</v>
      </c>
      <c r="N65" s="117">
        <f>SUM(O61:O64)</f>
        <v>0</v>
      </c>
      <c r="O65" s="117">
        <f>SUM(P61:P64)</f>
        <v>0</v>
      </c>
      <c r="P65" s="117">
        <f>SUM(Q61:Q64)</f>
        <v>0</v>
      </c>
    </row>
    <row r="66" spans="1:16" x14ac:dyDescent="0.25">
      <c r="A66" s="124"/>
      <c r="B66" s="124"/>
      <c r="C66" s="118" t="s">
        <v>39</v>
      </c>
      <c r="D66" s="106" t="s">
        <v>13</v>
      </c>
      <c r="E66" s="198"/>
      <c r="F66" s="124"/>
      <c r="G66" s="109"/>
      <c r="H66" s="109"/>
      <c r="I66" s="109"/>
      <c r="J66" s="110"/>
      <c r="K66" s="110"/>
      <c r="L66" s="113"/>
      <c r="M66" s="110"/>
      <c r="N66" s="112">
        <f>ROUND(N65*G66/100,2)</f>
        <v>0</v>
      </c>
      <c r="O66" s="110"/>
      <c r="P66" s="112">
        <f t="shared" ref="P66" si="1">SUM(M66:O66)</f>
        <v>0</v>
      </c>
    </row>
    <row r="67" spans="1:16" x14ac:dyDescent="0.25">
      <c r="A67" s="136"/>
      <c r="B67" s="136"/>
      <c r="C67" s="114" t="s">
        <v>14</v>
      </c>
      <c r="D67" s="121"/>
      <c r="E67" s="121"/>
      <c r="F67" s="144"/>
      <c r="G67" s="144"/>
      <c r="H67" s="144"/>
      <c r="I67" s="144"/>
      <c r="J67" s="144"/>
      <c r="K67" s="144"/>
      <c r="L67" s="117">
        <f>L65+L66</f>
        <v>0</v>
      </c>
      <c r="M67" s="117">
        <f>M65+M66</f>
        <v>0</v>
      </c>
      <c r="N67" s="117">
        <f t="shared" ref="N67:P67" si="2">N65+N66</f>
        <v>0</v>
      </c>
      <c r="O67" s="117">
        <f t="shared" si="2"/>
        <v>0</v>
      </c>
      <c r="P67" s="117">
        <f t="shared" si="2"/>
        <v>0</v>
      </c>
    </row>
    <row r="68" spans="1:16" x14ac:dyDescent="0.25">
      <c r="A68" s="145"/>
      <c r="B68" s="145"/>
      <c r="C68" s="146"/>
      <c r="D68" s="143"/>
      <c r="E68" s="198"/>
      <c r="F68" s="145"/>
      <c r="G68" s="145"/>
      <c r="H68" s="145"/>
      <c r="I68" s="145"/>
      <c r="J68" s="145"/>
      <c r="K68" s="145"/>
      <c r="L68" s="145"/>
      <c r="M68" s="145"/>
      <c r="N68" s="145"/>
      <c r="O68" s="145"/>
      <c r="P68" s="145"/>
    </row>
    <row r="69" spans="1:16" x14ac:dyDescent="0.25">
      <c r="A69" s="145"/>
      <c r="B69" s="145"/>
      <c r="C69" s="146"/>
      <c r="D69" s="143"/>
      <c r="E69" s="198"/>
      <c r="F69" s="145"/>
      <c r="G69" s="145"/>
      <c r="H69" s="145"/>
      <c r="I69" s="145"/>
      <c r="J69" s="145"/>
      <c r="K69" s="145"/>
      <c r="L69" s="145"/>
      <c r="M69" s="145"/>
      <c r="N69" s="147" t="s">
        <v>50</v>
      </c>
      <c r="O69" s="147"/>
      <c r="P69" s="148">
        <f>P67</f>
        <v>0</v>
      </c>
    </row>
    <row r="71" spans="1:16" x14ac:dyDescent="0.25">
      <c r="B71" s="1" t="str">
        <f>'1'!B123</f>
        <v>Sastādīja:                                                        _____________   2017.g.___.____________</v>
      </c>
      <c r="I71" s="1" t="str">
        <f>'1'!H123</f>
        <v>Pārbaudīja:                                                     _____________   2017.g.___.____________</v>
      </c>
    </row>
    <row r="73" spans="1:16" x14ac:dyDescent="0.25">
      <c r="B73" s="1" t="str">
        <f>'1'!B125</f>
        <v>Sertifikāta Nr.:</v>
      </c>
      <c r="I73" s="1" t="str">
        <f>'1'!H125</f>
        <v>Sertifikāta Nr.:</v>
      </c>
    </row>
    <row r="82" spans="3:7" x14ac:dyDescent="0.25">
      <c r="C82" s="240" t="s">
        <v>335</v>
      </c>
      <c r="D82" s="240"/>
      <c r="E82" s="240"/>
      <c r="F82" s="240"/>
      <c r="G82" s="240"/>
    </row>
    <row r="83" spans="3:7" ht="60" customHeight="1" x14ac:dyDescent="0.25">
      <c r="C83" s="241" t="s">
        <v>336</v>
      </c>
      <c r="D83" s="241"/>
      <c r="E83" s="241"/>
      <c r="F83" s="241"/>
      <c r="G83" s="241"/>
    </row>
    <row r="84" spans="3:7" ht="30" customHeight="1" x14ac:dyDescent="0.25">
      <c r="C84" s="241" t="s">
        <v>337</v>
      </c>
      <c r="D84" s="241"/>
      <c r="E84" s="241"/>
      <c r="F84" s="241"/>
      <c r="G84" s="241"/>
    </row>
    <row r="85" spans="3:7" ht="15" customHeight="1" x14ac:dyDescent="0.25">
      <c r="C85" s="241" t="s">
        <v>338</v>
      </c>
      <c r="D85" s="241"/>
      <c r="E85" s="241"/>
      <c r="F85" s="241"/>
      <c r="G85" s="241"/>
    </row>
    <row r="86" spans="3:7" ht="30" customHeight="1" x14ac:dyDescent="0.25">
      <c r="C86" s="241" t="s">
        <v>339</v>
      </c>
      <c r="D86" s="241"/>
      <c r="E86" s="241"/>
      <c r="F86" s="241"/>
      <c r="G86" s="241"/>
    </row>
    <row r="87" spans="3:7" ht="30" customHeight="1" x14ac:dyDescent="0.25">
      <c r="C87" s="98" t="s">
        <v>340</v>
      </c>
      <c r="D87" s="98"/>
      <c r="E87" s="199"/>
      <c r="F87" s="98"/>
      <c r="G87" s="98"/>
    </row>
  </sheetData>
  <mergeCells count="14">
    <mergeCell ref="A6:P6"/>
    <mergeCell ref="A7:P7"/>
    <mergeCell ref="A10:A11"/>
    <mergeCell ref="C10:C11"/>
    <mergeCell ref="D10:D11"/>
    <mergeCell ref="E10:E11"/>
    <mergeCell ref="B10:B11"/>
    <mergeCell ref="F10:K10"/>
    <mergeCell ref="L10:P10"/>
    <mergeCell ref="C82:G82"/>
    <mergeCell ref="C83:G83"/>
    <mergeCell ref="C84:G84"/>
    <mergeCell ref="C85:G85"/>
    <mergeCell ref="C86:G86"/>
  </mergeCells>
  <dataValidations disablePrompts="1" count="1">
    <dataValidation type="list" allowBlank="1" showInputMessage="1" showErrorMessage="1" sqref="D66 F68:F69">
      <formula1>$C$1085:$C$1180</formula1>
    </dataValidation>
  </dataValidations>
  <pageMargins left="0.25" right="0.25" top="0.75" bottom="0.75" header="0.3" footer="0.3"/>
  <pageSetup paperSize="9" scale="7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4"/>
  <sheetViews>
    <sheetView zoomScaleNormal="100" workbookViewId="0">
      <selection activeCell="C55" sqref="C55"/>
    </sheetView>
  </sheetViews>
  <sheetFormatPr defaultColWidth="9.109375" defaultRowHeight="13.8" x14ac:dyDescent="0.25"/>
  <cols>
    <col min="1" max="1" width="5.6640625" style="182" customWidth="1"/>
    <col min="2" max="2" width="7.5546875" style="1" bestFit="1" customWidth="1"/>
    <col min="3" max="3" width="49.33203125" style="1" customWidth="1"/>
    <col min="4" max="4" width="11.6640625" style="1" customWidth="1"/>
    <col min="5" max="5" width="10.44140625" style="185" bestFit="1" customWidth="1"/>
    <col min="6" max="7" width="10.44140625" style="1" customWidth="1"/>
    <col min="8" max="8" width="10.5546875" style="1" customWidth="1"/>
    <col min="9" max="9" width="10.33203125" style="1" customWidth="1"/>
    <col min="10" max="10" width="10.88671875" style="1" bestFit="1" customWidth="1"/>
    <col min="11" max="12" width="10.88671875" style="1" customWidth="1"/>
    <col min="13" max="14" width="11.6640625" style="1" customWidth="1"/>
    <col min="15" max="15" width="12.44140625" style="1" customWidth="1"/>
    <col min="16" max="17" width="11.6640625" style="1" customWidth="1"/>
    <col min="18" max="16384" width="9.109375" style="1"/>
  </cols>
  <sheetData>
    <row r="1" spans="1:17" ht="14.4" x14ac:dyDescent="0.3">
      <c r="A1" s="183"/>
      <c r="B1" s="6" t="str">
        <f>'Kopsavilkuma aprekini'!B1</f>
        <v>Būves nosaukums: Rāmavas ielas rekonstrukcija I kārta</v>
      </c>
    </row>
    <row r="2" spans="1:17" ht="14.4" x14ac:dyDescent="0.3">
      <c r="A2" s="183"/>
      <c r="B2" s="6" t="str">
        <f>'Kopsavilkuma aprekini'!B2</f>
        <v>Objekta nosaukums: Rāmavas ielas rekonstrukcija (no Mazās Rāmavas ielas līdz Pļavniekkalna ielai) Rāmavā, Ķekavas pagastā, Ķekavas novadā</v>
      </c>
    </row>
    <row r="3" spans="1:17" ht="14.4" x14ac:dyDescent="0.3">
      <c r="A3" s="183"/>
      <c r="B3" s="6" t="str">
        <f>'Kopsavilkuma aprekini'!B3</f>
        <v>Objekta adrese:  Rāmavas iela,  Rāmavā, Ķekavas pagastā, Ķekavas novadā</v>
      </c>
    </row>
    <row r="4" spans="1:17" ht="14.4" x14ac:dyDescent="0.3">
      <c r="A4" s="183"/>
      <c r="B4" s="6" t="str">
        <f>'Kopsavilkuma aprekini'!B4</f>
        <v>Pasūtījuma Nr.:</v>
      </c>
    </row>
    <row r="6" spans="1:17" ht="16.2" x14ac:dyDescent="0.35">
      <c r="A6" s="235" t="s">
        <v>8</v>
      </c>
      <c r="B6" s="235"/>
      <c r="C6" s="235"/>
      <c r="D6" s="235"/>
      <c r="E6" s="235"/>
      <c r="F6" s="235"/>
      <c r="G6" s="235"/>
      <c r="H6" s="235"/>
      <c r="I6" s="235"/>
      <c r="J6" s="235"/>
      <c r="K6" s="235"/>
      <c r="L6" s="235"/>
      <c r="M6" s="235"/>
      <c r="N6" s="235"/>
      <c r="O6" s="235"/>
      <c r="P6" s="235"/>
      <c r="Q6" s="19"/>
    </row>
    <row r="7" spans="1:17" x14ac:dyDescent="0.25">
      <c r="A7" s="243" t="str">
        <f>'Kopsavilkuma aprekini'!$D$15</f>
        <v xml:space="preserve">Vājstrāvas, ārējie tīkli </v>
      </c>
      <c r="B7" s="243"/>
      <c r="C7" s="243"/>
      <c r="D7" s="243"/>
      <c r="E7" s="243"/>
      <c r="F7" s="243"/>
      <c r="G7" s="243"/>
      <c r="H7" s="243"/>
      <c r="I7" s="243"/>
      <c r="J7" s="243"/>
      <c r="K7" s="243"/>
      <c r="L7" s="243"/>
      <c r="M7" s="243"/>
      <c r="N7" s="243"/>
      <c r="O7" s="243"/>
      <c r="P7" s="243"/>
      <c r="Q7" s="20"/>
    </row>
    <row r="8" spans="1:17" ht="14.4" x14ac:dyDescent="0.3">
      <c r="J8" s="3"/>
      <c r="K8" s="3"/>
      <c r="L8" s="3"/>
      <c r="M8" s="9"/>
      <c r="N8" s="10" t="str">
        <f>'1'!$O$8</f>
        <v>Tāmes izmaksas</v>
      </c>
      <c r="O8" s="27">
        <f>P61</f>
        <v>0</v>
      </c>
      <c r="P8" s="11" t="s">
        <v>3</v>
      </c>
      <c r="Q8" s="11"/>
    </row>
    <row r="9" spans="1:17" ht="14.4" x14ac:dyDescent="0.3">
      <c r="C9" s="48" t="str">
        <f>'1'!$C$9</f>
        <v>Tāme sastādīta 2017.gada tirgus cenās, pamatojoties uz vispārīgās daļas, GT, ELT, BK, VST, BA daļas rasējumiem un tehniskajiem noteikumiem.</v>
      </c>
      <c r="J9" s="3"/>
      <c r="K9" s="3"/>
      <c r="L9" s="3"/>
      <c r="M9" s="9"/>
      <c r="N9" s="10"/>
      <c r="O9" s="27"/>
      <c r="P9" s="10" t="str">
        <f>'1'!$Q$9</f>
        <v>Tāme sastādīta 2017.gada ____.___________</v>
      </c>
      <c r="Q9" s="11"/>
    </row>
    <row r="10" spans="1:17" x14ac:dyDescent="0.25">
      <c r="A10" s="244" t="s">
        <v>4</v>
      </c>
      <c r="B10" s="238" t="s">
        <v>28</v>
      </c>
      <c r="C10" s="231" t="s">
        <v>5</v>
      </c>
      <c r="D10" s="231" t="s">
        <v>0</v>
      </c>
      <c r="E10" s="237" t="s">
        <v>6</v>
      </c>
      <c r="F10" s="225" t="s">
        <v>31</v>
      </c>
      <c r="G10" s="226"/>
      <c r="H10" s="226"/>
      <c r="I10" s="226"/>
      <c r="J10" s="226"/>
      <c r="K10" s="227"/>
      <c r="L10" s="225" t="s">
        <v>32</v>
      </c>
      <c r="M10" s="226"/>
      <c r="N10" s="226"/>
      <c r="O10" s="226"/>
      <c r="P10" s="227"/>
      <c r="Q10" s="21"/>
    </row>
    <row r="11" spans="1:17" ht="52.8" x14ac:dyDescent="0.25">
      <c r="A11" s="244"/>
      <c r="B11" s="239"/>
      <c r="C11" s="231"/>
      <c r="D11" s="231"/>
      <c r="E11" s="237"/>
      <c r="F11" s="42" t="s">
        <v>29</v>
      </c>
      <c r="G11" s="42" t="s">
        <v>30</v>
      </c>
      <c r="H11" s="42" t="s">
        <v>33</v>
      </c>
      <c r="I11" s="42" t="s">
        <v>34</v>
      </c>
      <c r="J11" s="42" t="s">
        <v>35</v>
      </c>
      <c r="K11" s="42" t="s">
        <v>37</v>
      </c>
      <c r="L11" s="42" t="s">
        <v>36</v>
      </c>
      <c r="M11" s="42" t="s">
        <v>33</v>
      </c>
      <c r="N11" s="42" t="s">
        <v>34</v>
      </c>
      <c r="O11" s="42" t="s">
        <v>35</v>
      </c>
      <c r="P11" s="52" t="s">
        <v>38</v>
      </c>
      <c r="Q11" s="21"/>
    </row>
    <row r="12" spans="1:17" x14ac:dyDescent="0.25">
      <c r="A12" s="105">
        <v>1</v>
      </c>
      <c r="B12" s="25">
        <f>A12+1</f>
        <v>2</v>
      </c>
      <c r="C12" s="25">
        <f t="shared" ref="C12:P12" si="0">B12+1</f>
        <v>3</v>
      </c>
      <c r="D12" s="25">
        <f t="shared" si="0"/>
        <v>4</v>
      </c>
      <c r="E12" s="94">
        <f t="shared" si="0"/>
        <v>5</v>
      </c>
      <c r="F12" s="25">
        <f t="shared" si="0"/>
        <v>6</v>
      </c>
      <c r="G12" s="25">
        <f t="shared" si="0"/>
        <v>7</v>
      </c>
      <c r="H12" s="25">
        <f t="shared" si="0"/>
        <v>8</v>
      </c>
      <c r="I12" s="25">
        <f t="shared" si="0"/>
        <v>9</v>
      </c>
      <c r="J12" s="25">
        <f t="shared" si="0"/>
        <v>10</v>
      </c>
      <c r="K12" s="25">
        <f t="shared" si="0"/>
        <v>11</v>
      </c>
      <c r="L12" s="25">
        <f t="shared" si="0"/>
        <v>12</v>
      </c>
      <c r="M12" s="25">
        <f t="shared" si="0"/>
        <v>13</v>
      </c>
      <c r="N12" s="25">
        <f t="shared" si="0"/>
        <v>14</v>
      </c>
      <c r="O12" s="25">
        <f t="shared" si="0"/>
        <v>15</v>
      </c>
      <c r="P12" s="25">
        <f t="shared" si="0"/>
        <v>16</v>
      </c>
      <c r="Q12" s="21"/>
    </row>
    <row r="13" spans="1:17" x14ac:dyDescent="0.25">
      <c r="A13" s="111">
        <v>1</v>
      </c>
      <c r="B13" s="99"/>
      <c r="C13" s="102" t="s">
        <v>345</v>
      </c>
      <c r="D13" s="100"/>
      <c r="E13" s="101"/>
      <c r="F13" s="169"/>
      <c r="G13" s="169"/>
      <c r="H13" s="112"/>
      <c r="I13" s="112"/>
      <c r="J13" s="112"/>
      <c r="K13" s="112"/>
      <c r="L13" s="112"/>
      <c r="M13" s="112"/>
      <c r="N13" s="112"/>
      <c r="O13" s="112"/>
      <c r="P13" s="112"/>
      <c r="Q13" s="22"/>
    </row>
    <row r="14" spans="1:17" s="12" customFormat="1" x14ac:dyDescent="0.3">
      <c r="A14" s="105" t="s">
        <v>67</v>
      </c>
      <c r="B14" s="71"/>
      <c r="C14" s="140" t="s">
        <v>341</v>
      </c>
      <c r="D14" s="164" t="s">
        <v>342</v>
      </c>
      <c r="E14" s="164">
        <v>0.27500000000000002</v>
      </c>
      <c r="F14" s="110"/>
      <c r="G14" s="110"/>
      <c r="H14" s="113"/>
      <c r="I14" s="113"/>
      <c r="J14" s="113"/>
      <c r="K14" s="110"/>
      <c r="L14" s="110"/>
      <c r="M14" s="110"/>
      <c r="N14" s="110"/>
      <c r="O14" s="110"/>
      <c r="P14" s="110"/>
    </row>
    <row r="15" spans="1:17" s="12" customFormat="1" x14ac:dyDescent="0.3">
      <c r="A15" s="105" t="s">
        <v>297</v>
      </c>
      <c r="B15" s="71"/>
      <c r="C15" s="140" t="s">
        <v>343</v>
      </c>
      <c r="D15" s="164" t="s">
        <v>1</v>
      </c>
      <c r="E15" s="164">
        <v>276</v>
      </c>
      <c r="F15" s="110"/>
      <c r="G15" s="110"/>
      <c r="H15" s="113"/>
      <c r="I15" s="113"/>
      <c r="J15" s="113"/>
      <c r="K15" s="110"/>
      <c r="L15" s="110"/>
      <c r="M15" s="110"/>
      <c r="N15" s="110"/>
      <c r="O15" s="110"/>
      <c r="P15" s="110"/>
      <c r="Q15" s="22"/>
    </row>
    <row r="16" spans="1:17" s="12" customFormat="1" x14ac:dyDescent="0.3">
      <c r="A16" s="105" t="s">
        <v>298</v>
      </c>
      <c r="B16" s="71"/>
      <c r="C16" s="140" t="s">
        <v>344</v>
      </c>
      <c r="D16" s="164" t="s">
        <v>1</v>
      </c>
      <c r="E16" s="164">
        <v>5</v>
      </c>
      <c r="F16" s="110"/>
      <c r="G16" s="110"/>
      <c r="H16" s="113"/>
      <c r="I16" s="113"/>
      <c r="J16" s="113"/>
      <c r="K16" s="110"/>
      <c r="L16" s="110"/>
      <c r="M16" s="110"/>
      <c r="N16" s="110"/>
      <c r="O16" s="110"/>
      <c r="P16" s="110"/>
      <c r="Q16" s="22"/>
    </row>
    <row r="17" spans="1:17" s="97" customFormat="1" x14ac:dyDescent="0.3">
      <c r="A17" s="111" t="s">
        <v>71</v>
      </c>
      <c r="B17" s="99"/>
      <c r="C17" s="104" t="s">
        <v>346</v>
      </c>
      <c r="D17" s="100"/>
      <c r="E17" s="103"/>
      <c r="F17" s="112"/>
      <c r="G17" s="112"/>
      <c r="H17" s="112"/>
      <c r="I17" s="112"/>
      <c r="J17" s="112"/>
      <c r="K17" s="112"/>
      <c r="L17" s="112"/>
      <c r="M17" s="112"/>
      <c r="N17" s="112"/>
      <c r="O17" s="112"/>
      <c r="P17" s="112"/>
      <c r="Q17" s="96"/>
    </row>
    <row r="18" spans="1:17" s="97" customFormat="1" ht="26.4" x14ac:dyDescent="0.3">
      <c r="A18" s="181" t="s">
        <v>72</v>
      </c>
      <c r="B18" s="72"/>
      <c r="C18" s="140" t="s">
        <v>347</v>
      </c>
      <c r="D18" s="164" t="s">
        <v>348</v>
      </c>
      <c r="E18" s="164">
        <v>2</v>
      </c>
      <c r="F18" s="113"/>
      <c r="G18" s="113"/>
      <c r="H18" s="113"/>
      <c r="I18" s="113"/>
      <c r="J18" s="113"/>
      <c r="K18" s="113"/>
      <c r="L18" s="113"/>
      <c r="M18" s="113"/>
      <c r="N18" s="113"/>
      <c r="O18" s="113"/>
      <c r="P18" s="113"/>
      <c r="Q18" s="96"/>
    </row>
    <row r="19" spans="1:17" s="97" customFormat="1" ht="26.4" x14ac:dyDescent="0.3">
      <c r="A19" s="181" t="s">
        <v>75</v>
      </c>
      <c r="B19" s="72"/>
      <c r="C19" s="140" t="s">
        <v>349</v>
      </c>
      <c r="D19" s="164" t="s">
        <v>348</v>
      </c>
      <c r="E19" s="164">
        <v>2</v>
      </c>
      <c r="F19" s="113"/>
      <c r="G19" s="113"/>
      <c r="H19" s="113"/>
      <c r="I19" s="113"/>
      <c r="J19" s="113"/>
      <c r="K19" s="113"/>
      <c r="L19" s="113"/>
      <c r="M19" s="113"/>
      <c r="N19" s="113"/>
      <c r="O19" s="113"/>
      <c r="P19" s="113"/>
      <c r="Q19" s="96"/>
    </row>
    <row r="20" spans="1:17" s="97" customFormat="1" x14ac:dyDescent="0.3">
      <c r="A20" s="111" t="s">
        <v>111</v>
      </c>
      <c r="B20" s="99"/>
      <c r="C20" s="104" t="s">
        <v>350</v>
      </c>
      <c r="D20" s="100"/>
      <c r="E20" s="103"/>
      <c r="F20" s="112"/>
      <c r="G20" s="112"/>
      <c r="H20" s="112"/>
      <c r="I20" s="112"/>
      <c r="J20" s="112"/>
      <c r="K20" s="112"/>
      <c r="L20" s="112"/>
      <c r="M20" s="112"/>
      <c r="N20" s="112"/>
      <c r="O20" s="112"/>
      <c r="P20" s="112"/>
      <c r="Q20" s="96"/>
    </row>
    <row r="21" spans="1:17" s="12" customFormat="1" ht="26.4" x14ac:dyDescent="0.3">
      <c r="A21" s="105" t="s">
        <v>112</v>
      </c>
      <c r="B21" s="71"/>
      <c r="C21" s="140" t="s">
        <v>351</v>
      </c>
      <c r="D21" s="164" t="s">
        <v>348</v>
      </c>
      <c r="E21" s="164">
        <v>3</v>
      </c>
      <c r="F21" s="110"/>
      <c r="G21" s="110"/>
      <c r="H21" s="113"/>
      <c r="I21" s="113"/>
      <c r="J21" s="113"/>
      <c r="K21" s="110"/>
      <c r="L21" s="110"/>
      <c r="M21" s="110"/>
      <c r="N21" s="110"/>
      <c r="O21" s="110"/>
      <c r="P21" s="110"/>
      <c r="Q21" s="22"/>
    </row>
    <row r="22" spans="1:17" s="12" customFormat="1" ht="26.4" x14ac:dyDescent="0.3">
      <c r="A22" s="105" t="s">
        <v>114</v>
      </c>
      <c r="B22" s="71"/>
      <c r="C22" s="140" t="s">
        <v>352</v>
      </c>
      <c r="D22" s="164" t="s">
        <v>348</v>
      </c>
      <c r="E22" s="164">
        <v>1</v>
      </c>
      <c r="F22" s="110"/>
      <c r="G22" s="110"/>
      <c r="H22" s="113"/>
      <c r="I22" s="113"/>
      <c r="J22" s="113"/>
      <c r="K22" s="110"/>
      <c r="L22" s="110"/>
      <c r="M22" s="110"/>
      <c r="N22" s="110"/>
      <c r="O22" s="110"/>
      <c r="P22" s="110"/>
      <c r="Q22" s="22"/>
    </row>
    <row r="23" spans="1:17" s="12" customFormat="1" x14ac:dyDescent="0.3">
      <c r="A23" s="111" t="s">
        <v>143</v>
      </c>
      <c r="B23" s="99"/>
      <c r="C23" s="104" t="s">
        <v>353</v>
      </c>
      <c r="D23" s="170"/>
      <c r="E23" s="101"/>
      <c r="F23" s="112"/>
      <c r="G23" s="112"/>
      <c r="H23" s="112"/>
      <c r="I23" s="112"/>
      <c r="J23" s="112"/>
      <c r="K23" s="112"/>
      <c r="L23" s="112"/>
      <c r="M23" s="112"/>
      <c r="N23" s="112"/>
      <c r="O23" s="112"/>
      <c r="P23" s="112"/>
      <c r="Q23" s="22"/>
    </row>
    <row r="24" spans="1:17" s="12" customFormat="1" x14ac:dyDescent="0.3">
      <c r="A24" s="105" t="s">
        <v>145</v>
      </c>
      <c r="B24" s="72"/>
      <c r="C24" s="140" t="s">
        <v>354</v>
      </c>
      <c r="D24" s="164" t="s">
        <v>355</v>
      </c>
      <c r="E24" s="173">
        <v>1.3</v>
      </c>
      <c r="F24" s="110"/>
      <c r="G24" s="110"/>
      <c r="H24" s="110"/>
      <c r="I24" s="110"/>
      <c r="J24" s="110"/>
      <c r="K24" s="110"/>
      <c r="L24" s="110"/>
      <c r="M24" s="110"/>
      <c r="N24" s="110"/>
      <c r="O24" s="110"/>
      <c r="P24" s="110"/>
      <c r="Q24" s="22"/>
    </row>
    <row r="25" spans="1:17" x14ac:dyDescent="0.25">
      <c r="A25" s="111" t="s">
        <v>175</v>
      </c>
      <c r="B25" s="136"/>
      <c r="C25" s="104" t="s">
        <v>356</v>
      </c>
      <c r="D25" s="136"/>
      <c r="E25" s="136"/>
      <c r="F25" s="136"/>
      <c r="G25" s="136"/>
      <c r="H25" s="136"/>
      <c r="I25" s="136"/>
      <c r="J25" s="136"/>
      <c r="K25" s="136"/>
      <c r="L25" s="136"/>
      <c r="M25" s="136"/>
      <c r="N25" s="136"/>
      <c r="O25" s="136"/>
      <c r="P25" s="136"/>
      <c r="Q25" s="22"/>
    </row>
    <row r="26" spans="1:17" x14ac:dyDescent="0.25">
      <c r="A26" s="105" t="s">
        <v>177</v>
      </c>
      <c r="B26" s="124"/>
      <c r="C26" s="140" t="s">
        <v>357</v>
      </c>
      <c r="D26" s="164" t="s">
        <v>1</v>
      </c>
      <c r="E26" s="164">
        <v>293</v>
      </c>
      <c r="F26" s="124"/>
      <c r="G26" s="124"/>
      <c r="H26" s="124"/>
      <c r="I26" s="124"/>
      <c r="J26" s="124"/>
      <c r="K26" s="124"/>
      <c r="L26" s="124"/>
      <c r="M26" s="124"/>
      <c r="N26" s="124"/>
      <c r="O26" s="124"/>
      <c r="P26" s="124"/>
      <c r="Q26" s="22"/>
    </row>
    <row r="27" spans="1:17" x14ac:dyDescent="0.25">
      <c r="A27" s="105" t="s">
        <v>179</v>
      </c>
      <c r="B27" s="124"/>
      <c r="C27" s="140" t="s">
        <v>358</v>
      </c>
      <c r="D27" s="164" t="s">
        <v>1</v>
      </c>
      <c r="E27" s="164">
        <v>276</v>
      </c>
      <c r="F27" s="124"/>
      <c r="G27" s="124"/>
      <c r="H27" s="124"/>
      <c r="I27" s="124"/>
      <c r="J27" s="124"/>
      <c r="K27" s="124"/>
      <c r="L27" s="124"/>
      <c r="M27" s="124"/>
      <c r="N27" s="124"/>
      <c r="O27" s="124"/>
      <c r="P27" s="124"/>
      <c r="Q27" s="22"/>
    </row>
    <row r="28" spans="1:17" x14ac:dyDescent="0.25">
      <c r="A28" s="105" t="s">
        <v>181</v>
      </c>
      <c r="B28" s="124"/>
      <c r="C28" s="140" t="s">
        <v>359</v>
      </c>
      <c r="D28" s="164" t="s">
        <v>1</v>
      </c>
      <c r="E28" s="164">
        <v>67</v>
      </c>
      <c r="F28" s="124"/>
      <c r="G28" s="124"/>
      <c r="H28" s="124"/>
      <c r="I28" s="124"/>
      <c r="J28" s="124"/>
      <c r="K28" s="124"/>
      <c r="L28" s="124"/>
      <c r="M28" s="124"/>
      <c r="N28" s="124"/>
      <c r="O28" s="124"/>
      <c r="P28" s="124"/>
      <c r="Q28" s="22"/>
    </row>
    <row r="29" spans="1:17" ht="26.4" x14ac:dyDescent="0.25">
      <c r="A29" s="105" t="s">
        <v>183</v>
      </c>
      <c r="B29" s="124"/>
      <c r="C29" s="140" t="s">
        <v>360</v>
      </c>
      <c r="D29" s="164" t="s">
        <v>80</v>
      </c>
      <c r="E29" s="164">
        <v>1</v>
      </c>
      <c r="F29" s="124"/>
      <c r="G29" s="124"/>
      <c r="H29" s="124"/>
      <c r="I29" s="124"/>
      <c r="J29" s="124"/>
      <c r="K29" s="124"/>
      <c r="L29" s="124"/>
      <c r="M29" s="124"/>
      <c r="N29" s="124"/>
      <c r="O29" s="124"/>
      <c r="P29" s="124"/>
      <c r="Q29" s="22"/>
    </row>
    <row r="30" spans="1:17" ht="15.75" customHeight="1" x14ac:dyDescent="0.25">
      <c r="A30" s="111" t="s">
        <v>185</v>
      </c>
      <c r="B30" s="136"/>
      <c r="C30" s="171" t="s">
        <v>361</v>
      </c>
      <c r="D30" s="136"/>
      <c r="E30" s="136"/>
      <c r="F30" s="136"/>
      <c r="G30" s="136"/>
      <c r="H30" s="136"/>
      <c r="I30" s="136"/>
      <c r="J30" s="136"/>
      <c r="K30" s="136"/>
      <c r="L30" s="136"/>
      <c r="M30" s="136"/>
      <c r="N30" s="136"/>
      <c r="O30" s="136"/>
      <c r="P30" s="136"/>
      <c r="Q30" s="22"/>
    </row>
    <row r="31" spans="1:17" s="6" customFormat="1" x14ac:dyDescent="0.3">
      <c r="A31" s="105" t="s">
        <v>187</v>
      </c>
      <c r="B31" s="124"/>
      <c r="C31" s="140" t="s">
        <v>362</v>
      </c>
      <c r="D31" s="164" t="s">
        <v>80</v>
      </c>
      <c r="E31" s="173">
        <v>3</v>
      </c>
      <c r="F31" s="172"/>
      <c r="G31" s="172"/>
      <c r="H31" s="172"/>
      <c r="I31" s="172"/>
      <c r="J31" s="172"/>
      <c r="K31" s="172"/>
      <c r="L31" s="172"/>
      <c r="M31" s="172"/>
      <c r="N31" s="172"/>
      <c r="O31" s="172"/>
      <c r="P31" s="172"/>
      <c r="Q31" s="22"/>
    </row>
    <row r="32" spans="1:17" x14ac:dyDescent="0.25">
      <c r="A32" s="111" t="s">
        <v>213</v>
      </c>
      <c r="B32" s="136"/>
      <c r="C32" s="104" t="s">
        <v>363</v>
      </c>
      <c r="D32" s="136"/>
      <c r="E32" s="136"/>
      <c r="F32" s="136"/>
      <c r="G32" s="136"/>
      <c r="H32" s="136"/>
      <c r="I32" s="136"/>
      <c r="J32" s="136"/>
      <c r="K32" s="136"/>
      <c r="L32" s="136"/>
      <c r="M32" s="136"/>
      <c r="N32" s="136"/>
      <c r="O32" s="136"/>
      <c r="P32" s="136"/>
    </row>
    <row r="33" spans="1:16" ht="26.4" x14ac:dyDescent="0.25">
      <c r="A33" s="105" t="s">
        <v>400</v>
      </c>
      <c r="B33" s="124"/>
      <c r="C33" s="140" t="s">
        <v>364</v>
      </c>
      <c r="D33" s="164" t="s">
        <v>1</v>
      </c>
      <c r="E33" s="164">
        <v>192</v>
      </c>
      <c r="F33" s="124"/>
      <c r="G33" s="124"/>
      <c r="H33" s="124"/>
      <c r="I33" s="124"/>
      <c r="J33" s="124"/>
      <c r="K33" s="124"/>
      <c r="L33" s="124"/>
      <c r="M33" s="124"/>
      <c r="N33" s="124"/>
      <c r="O33" s="124"/>
      <c r="P33" s="124"/>
    </row>
    <row r="34" spans="1:16" x14ac:dyDescent="0.25">
      <c r="A34" s="105" t="s">
        <v>401</v>
      </c>
      <c r="B34" s="124"/>
      <c r="C34" s="140" t="s">
        <v>365</v>
      </c>
      <c r="D34" s="164" t="s">
        <v>1</v>
      </c>
      <c r="E34" s="164">
        <v>192</v>
      </c>
      <c r="F34" s="124"/>
      <c r="G34" s="124"/>
      <c r="H34" s="124"/>
      <c r="I34" s="124"/>
      <c r="J34" s="124"/>
      <c r="K34" s="124"/>
      <c r="L34" s="124"/>
      <c r="M34" s="124"/>
      <c r="N34" s="124"/>
      <c r="O34" s="124"/>
      <c r="P34" s="124"/>
    </row>
    <row r="35" spans="1:16" ht="26.4" x14ac:dyDescent="0.25">
      <c r="A35" s="105" t="s">
        <v>402</v>
      </c>
      <c r="B35" s="124"/>
      <c r="C35" s="140" t="s">
        <v>366</v>
      </c>
      <c r="D35" s="164" t="s">
        <v>80</v>
      </c>
      <c r="E35" s="164">
        <v>1</v>
      </c>
      <c r="F35" s="124"/>
      <c r="G35" s="124"/>
      <c r="H35" s="124"/>
      <c r="I35" s="124"/>
      <c r="J35" s="124"/>
      <c r="K35" s="124"/>
      <c r="L35" s="124"/>
      <c r="M35" s="124"/>
      <c r="N35" s="124"/>
      <c r="O35" s="124"/>
      <c r="P35" s="124"/>
    </row>
    <row r="36" spans="1:16" ht="26.4" x14ac:dyDescent="0.25">
      <c r="A36" s="105" t="s">
        <v>403</v>
      </c>
      <c r="B36" s="124"/>
      <c r="C36" s="140" t="s">
        <v>367</v>
      </c>
      <c r="D36" s="164" t="s">
        <v>80</v>
      </c>
      <c r="E36" s="164">
        <v>1</v>
      </c>
      <c r="F36" s="124"/>
      <c r="G36" s="124"/>
      <c r="H36" s="124"/>
      <c r="I36" s="124"/>
      <c r="J36" s="124"/>
      <c r="K36" s="124"/>
      <c r="L36" s="124"/>
      <c r="M36" s="124"/>
      <c r="N36" s="124"/>
      <c r="O36" s="124"/>
      <c r="P36" s="124"/>
    </row>
    <row r="37" spans="1:16" x14ac:dyDescent="0.25">
      <c r="A37" s="105" t="s">
        <v>404</v>
      </c>
      <c r="B37" s="124"/>
      <c r="C37" s="140" t="s">
        <v>368</v>
      </c>
      <c r="D37" s="164" t="s">
        <v>85</v>
      </c>
      <c r="E37" s="164">
        <v>6</v>
      </c>
      <c r="F37" s="124"/>
      <c r="G37" s="124"/>
      <c r="H37" s="124"/>
      <c r="I37" s="124"/>
      <c r="J37" s="124"/>
      <c r="K37" s="124"/>
      <c r="L37" s="124"/>
      <c r="M37" s="124"/>
      <c r="N37" s="124"/>
      <c r="O37" s="124"/>
      <c r="P37" s="124"/>
    </row>
    <row r="38" spans="1:16" x14ac:dyDescent="0.25">
      <c r="A38" s="111" t="s">
        <v>240</v>
      </c>
      <c r="B38" s="136"/>
      <c r="C38" s="104" t="s">
        <v>388</v>
      </c>
      <c r="D38" s="136"/>
      <c r="E38" s="136"/>
      <c r="F38" s="136"/>
      <c r="G38" s="136"/>
      <c r="H38" s="136"/>
      <c r="I38" s="136"/>
      <c r="J38" s="136"/>
      <c r="K38" s="136"/>
      <c r="L38" s="136"/>
      <c r="M38" s="136"/>
      <c r="N38" s="136"/>
      <c r="O38" s="136"/>
      <c r="P38" s="136"/>
    </row>
    <row r="39" spans="1:16" x14ac:dyDescent="0.25">
      <c r="A39" s="105" t="s">
        <v>405</v>
      </c>
      <c r="B39" s="124"/>
      <c r="C39" s="176" t="s">
        <v>369</v>
      </c>
      <c r="D39" s="174" t="s">
        <v>1</v>
      </c>
      <c r="E39" s="175">
        <v>95</v>
      </c>
      <c r="F39" s="124"/>
      <c r="G39" s="124"/>
      <c r="H39" s="124"/>
      <c r="I39" s="124"/>
      <c r="J39" s="124"/>
      <c r="K39" s="124"/>
      <c r="L39" s="124"/>
      <c r="M39" s="124"/>
      <c r="N39" s="124"/>
      <c r="O39" s="124"/>
      <c r="P39" s="124"/>
    </row>
    <row r="40" spans="1:16" x14ac:dyDescent="0.25">
      <c r="A40" s="105" t="s">
        <v>406</v>
      </c>
      <c r="B40" s="124"/>
      <c r="C40" s="176" t="s">
        <v>370</v>
      </c>
      <c r="D40" s="174" t="s">
        <v>1</v>
      </c>
      <c r="E40" s="175">
        <v>180</v>
      </c>
      <c r="F40" s="124"/>
      <c r="G40" s="124"/>
      <c r="H40" s="124"/>
      <c r="I40" s="124"/>
      <c r="J40" s="124"/>
      <c r="K40" s="124"/>
      <c r="L40" s="124"/>
      <c r="M40" s="124"/>
      <c r="N40" s="124"/>
      <c r="O40" s="124"/>
      <c r="P40" s="124"/>
    </row>
    <row r="41" spans="1:16" x14ac:dyDescent="0.25">
      <c r="A41" s="105" t="s">
        <v>407</v>
      </c>
      <c r="B41" s="124"/>
      <c r="C41" s="176" t="s">
        <v>371</v>
      </c>
      <c r="D41" s="174" t="s">
        <v>372</v>
      </c>
      <c r="E41" s="175">
        <v>0.12</v>
      </c>
      <c r="F41" s="124"/>
      <c r="G41" s="124"/>
      <c r="H41" s="124"/>
      <c r="I41" s="124"/>
      <c r="J41" s="124"/>
      <c r="K41" s="124"/>
      <c r="L41" s="124"/>
      <c r="M41" s="124"/>
      <c r="N41" s="124"/>
      <c r="O41" s="124"/>
      <c r="P41" s="124"/>
    </row>
    <row r="42" spans="1:16" x14ac:dyDescent="0.25">
      <c r="A42" s="105" t="s">
        <v>408</v>
      </c>
      <c r="B42" s="124"/>
      <c r="C42" s="176" t="s">
        <v>373</v>
      </c>
      <c r="D42" s="174" t="s">
        <v>80</v>
      </c>
      <c r="E42" s="175">
        <v>10</v>
      </c>
      <c r="F42" s="124"/>
      <c r="G42" s="124"/>
      <c r="H42" s="124"/>
      <c r="I42" s="124"/>
      <c r="J42" s="124"/>
      <c r="K42" s="124"/>
      <c r="L42" s="124"/>
      <c r="M42" s="124"/>
      <c r="N42" s="124"/>
      <c r="O42" s="124"/>
      <c r="P42" s="124"/>
    </row>
    <row r="43" spans="1:16" x14ac:dyDescent="0.25">
      <c r="A43" s="105" t="s">
        <v>409</v>
      </c>
      <c r="B43" s="124"/>
      <c r="C43" s="176" t="s">
        <v>374</v>
      </c>
      <c r="D43" s="174" t="s">
        <v>80</v>
      </c>
      <c r="E43" s="175">
        <v>10</v>
      </c>
      <c r="F43" s="124"/>
      <c r="G43" s="124"/>
      <c r="H43" s="124"/>
      <c r="I43" s="124"/>
      <c r="J43" s="124"/>
      <c r="K43" s="124"/>
      <c r="L43" s="124"/>
      <c r="M43" s="124"/>
      <c r="N43" s="124"/>
      <c r="O43" s="124"/>
      <c r="P43" s="124"/>
    </row>
    <row r="44" spans="1:16" x14ac:dyDescent="0.25">
      <c r="A44" s="105" t="s">
        <v>410</v>
      </c>
      <c r="B44" s="124"/>
      <c r="C44" s="176" t="s">
        <v>375</v>
      </c>
      <c r="D44" s="174" t="s">
        <v>376</v>
      </c>
      <c r="E44" s="175">
        <v>1</v>
      </c>
      <c r="F44" s="124"/>
      <c r="G44" s="124"/>
      <c r="H44" s="124"/>
      <c r="I44" s="124"/>
      <c r="J44" s="124"/>
      <c r="K44" s="124"/>
      <c r="L44" s="124"/>
      <c r="M44" s="124"/>
      <c r="N44" s="124"/>
      <c r="O44" s="124"/>
      <c r="P44" s="124"/>
    </row>
    <row r="45" spans="1:16" x14ac:dyDescent="0.25">
      <c r="A45" s="105" t="s">
        <v>411</v>
      </c>
      <c r="B45" s="124"/>
      <c r="C45" s="176" t="s">
        <v>377</v>
      </c>
      <c r="D45" s="174" t="s">
        <v>376</v>
      </c>
      <c r="E45" s="175">
        <v>1</v>
      </c>
      <c r="F45" s="124"/>
      <c r="G45" s="124"/>
      <c r="H45" s="124"/>
      <c r="I45" s="124"/>
      <c r="J45" s="124"/>
      <c r="K45" s="124"/>
      <c r="L45" s="124"/>
      <c r="M45" s="124"/>
      <c r="N45" s="124"/>
      <c r="O45" s="124"/>
      <c r="P45" s="124"/>
    </row>
    <row r="46" spans="1:16" x14ac:dyDescent="0.25">
      <c r="A46" s="105" t="s">
        <v>412</v>
      </c>
      <c r="B46" s="124"/>
      <c r="C46" s="176" t="s">
        <v>378</v>
      </c>
      <c r="D46" s="174" t="s">
        <v>80</v>
      </c>
      <c r="E46" s="175">
        <v>3</v>
      </c>
      <c r="F46" s="124"/>
      <c r="G46" s="124"/>
      <c r="H46" s="124"/>
      <c r="I46" s="124"/>
      <c r="J46" s="124"/>
      <c r="K46" s="124"/>
      <c r="L46" s="124"/>
      <c r="M46" s="124"/>
      <c r="N46" s="124"/>
      <c r="O46" s="124"/>
      <c r="P46" s="124"/>
    </row>
    <row r="47" spans="1:16" x14ac:dyDescent="0.25">
      <c r="A47" s="105" t="s">
        <v>413</v>
      </c>
      <c r="B47" s="124"/>
      <c r="C47" s="176" t="s">
        <v>379</v>
      </c>
      <c r="D47" s="174" t="s">
        <v>80</v>
      </c>
      <c r="E47" s="175">
        <v>2</v>
      </c>
      <c r="F47" s="124"/>
      <c r="G47" s="124"/>
      <c r="H47" s="124"/>
      <c r="I47" s="124"/>
      <c r="J47" s="124"/>
      <c r="K47" s="124"/>
      <c r="L47" s="124"/>
      <c r="M47" s="124"/>
      <c r="N47" s="124"/>
      <c r="O47" s="124"/>
      <c r="P47" s="124"/>
    </row>
    <row r="48" spans="1:16" x14ac:dyDescent="0.25">
      <c r="A48" s="105" t="s">
        <v>414</v>
      </c>
      <c r="B48" s="124"/>
      <c r="C48" s="176" t="s">
        <v>380</v>
      </c>
      <c r="D48" s="174" t="s">
        <v>80</v>
      </c>
      <c r="E48" s="175">
        <v>2</v>
      </c>
      <c r="F48" s="124"/>
      <c r="G48" s="124"/>
      <c r="H48" s="124"/>
      <c r="I48" s="124"/>
      <c r="J48" s="124"/>
      <c r="K48" s="124"/>
      <c r="L48" s="124"/>
      <c r="M48" s="124"/>
      <c r="N48" s="124"/>
      <c r="O48" s="124"/>
      <c r="P48" s="124"/>
    </row>
    <row r="49" spans="1:16" x14ac:dyDescent="0.25">
      <c r="A49" s="105" t="s">
        <v>415</v>
      </c>
      <c r="B49" s="124"/>
      <c r="C49" s="176" t="s">
        <v>381</v>
      </c>
      <c r="D49" s="174" t="s">
        <v>80</v>
      </c>
      <c r="E49" s="175">
        <v>1</v>
      </c>
      <c r="F49" s="124"/>
      <c r="G49" s="124"/>
      <c r="H49" s="124"/>
      <c r="I49" s="124"/>
      <c r="J49" s="124"/>
      <c r="K49" s="124"/>
      <c r="L49" s="124"/>
      <c r="M49" s="124"/>
      <c r="N49" s="124"/>
      <c r="O49" s="124"/>
      <c r="P49" s="124"/>
    </row>
    <row r="50" spans="1:16" x14ac:dyDescent="0.25">
      <c r="A50" s="105" t="s">
        <v>416</v>
      </c>
      <c r="B50" s="124"/>
      <c r="C50" s="176" t="s">
        <v>382</v>
      </c>
      <c r="D50" s="174" t="s">
        <v>80</v>
      </c>
      <c r="E50" s="175">
        <v>11</v>
      </c>
      <c r="F50" s="124"/>
      <c r="G50" s="124"/>
      <c r="H50" s="124"/>
      <c r="I50" s="124"/>
      <c r="J50" s="124"/>
      <c r="K50" s="124"/>
      <c r="L50" s="124"/>
      <c r="M50" s="124"/>
      <c r="N50" s="124"/>
      <c r="O50" s="124"/>
      <c r="P50" s="124"/>
    </row>
    <row r="51" spans="1:16" x14ac:dyDescent="0.25">
      <c r="A51" s="105" t="s">
        <v>417</v>
      </c>
      <c r="B51" s="124"/>
      <c r="C51" s="176" t="s">
        <v>383</v>
      </c>
      <c r="D51" s="174" t="s">
        <v>80</v>
      </c>
      <c r="E51" s="175">
        <v>47</v>
      </c>
      <c r="F51" s="124"/>
      <c r="G51" s="124"/>
      <c r="H51" s="124"/>
      <c r="I51" s="124"/>
      <c r="J51" s="124"/>
      <c r="K51" s="124"/>
      <c r="L51" s="124"/>
      <c r="M51" s="124"/>
      <c r="N51" s="124"/>
      <c r="O51" s="124"/>
      <c r="P51" s="124"/>
    </row>
    <row r="52" spans="1:16" x14ac:dyDescent="0.25">
      <c r="A52" s="105" t="s">
        <v>418</v>
      </c>
      <c r="B52" s="124"/>
      <c r="C52" s="176" t="s">
        <v>384</v>
      </c>
      <c r="D52" s="174" t="s">
        <v>80</v>
      </c>
      <c r="E52" s="175">
        <v>0.6</v>
      </c>
      <c r="F52" s="124"/>
      <c r="G52" s="124"/>
      <c r="H52" s="124"/>
      <c r="I52" s="124"/>
      <c r="J52" s="124"/>
      <c r="K52" s="124"/>
      <c r="L52" s="124"/>
      <c r="M52" s="124"/>
      <c r="N52" s="124"/>
      <c r="O52" s="124"/>
      <c r="P52" s="124"/>
    </row>
    <row r="53" spans="1:16" x14ac:dyDescent="0.25">
      <c r="A53" s="105" t="s">
        <v>419</v>
      </c>
      <c r="B53" s="124"/>
      <c r="C53" s="176" t="s">
        <v>385</v>
      </c>
      <c r="D53" s="174" t="s">
        <v>376</v>
      </c>
      <c r="E53" s="175">
        <v>0.4</v>
      </c>
      <c r="F53" s="124"/>
      <c r="G53" s="124"/>
      <c r="H53" s="124"/>
      <c r="I53" s="124"/>
      <c r="J53" s="124"/>
      <c r="K53" s="124"/>
      <c r="L53" s="124"/>
      <c r="M53" s="124"/>
      <c r="N53" s="124"/>
      <c r="O53" s="124"/>
      <c r="P53" s="124"/>
    </row>
    <row r="54" spans="1:16" ht="15" customHeight="1" x14ac:dyDescent="0.25">
      <c r="A54" s="105" t="s">
        <v>420</v>
      </c>
      <c r="B54" s="124"/>
      <c r="C54" s="176" t="s">
        <v>425</v>
      </c>
      <c r="D54" s="174" t="s">
        <v>80</v>
      </c>
      <c r="E54" s="175">
        <v>1</v>
      </c>
      <c r="F54" s="124"/>
      <c r="G54" s="124"/>
      <c r="H54" s="124"/>
      <c r="I54" s="124"/>
      <c r="J54" s="124"/>
      <c r="K54" s="124"/>
      <c r="L54" s="124"/>
      <c r="M54" s="124"/>
      <c r="N54" s="124"/>
      <c r="O54" s="124"/>
      <c r="P54" s="124"/>
    </row>
    <row r="55" spans="1:16" x14ac:dyDescent="0.25">
      <c r="A55" s="105" t="s">
        <v>421</v>
      </c>
      <c r="B55" s="124"/>
      <c r="C55" s="176" t="s">
        <v>386</v>
      </c>
      <c r="D55" s="174" t="s">
        <v>80</v>
      </c>
      <c r="E55" s="175">
        <v>2</v>
      </c>
      <c r="F55" s="124"/>
      <c r="G55" s="124"/>
      <c r="H55" s="124"/>
      <c r="I55" s="124"/>
      <c r="J55" s="124"/>
      <c r="K55" s="124"/>
      <c r="L55" s="124"/>
      <c r="M55" s="124"/>
      <c r="N55" s="124"/>
      <c r="O55" s="124"/>
      <c r="P55" s="124"/>
    </row>
    <row r="56" spans="1:16" x14ac:dyDescent="0.25">
      <c r="A56" s="105" t="s">
        <v>422</v>
      </c>
      <c r="B56" s="124"/>
      <c r="C56" s="176" t="s">
        <v>387</v>
      </c>
      <c r="D56" s="174" t="s">
        <v>80</v>
      </c>
      <c r="E56" s="175">
        <v>8</v>
      </c>
      <c r="F56" s="124"/>
      <c r="G56" s="124"/>
      <c r="H56" s="124"/>
      <c r="I56" s="124"/>
      <c r="J56" s="124"/>
      <c r="K56" s="124"/>
      <c r="L56" s="124"/>
      <c r="M56" s="124"/>
      <c r="N56" s="124"/>
      <c r="O56" s="124"/>
      <c r="P56" s="124"/>
    </row>
    <row r="57" spans="1:16" x14ac:dyDescent="0.25">
      <c r="A57" s="111"/>
      <c r="B57" s="136"/>
      <c r="C57" s="114" t="s">
        <v>7</v>
      </c>
      <c r="D57" s="115"/>
      <c r="E57" s="115"/>
      <c r="F57" s="116"/>
      <c r="G57" s="116"/>
      <c r="H57" s="116"/>
      <c r="I57" s="116"/>
      <c r="J57" s="116"/>
      <c r="K57" s="116"/>
      <c r="L57" s="117">
        <f>SUM(M53:M56)</f>
        <v>0</v>
      </c>
      <c r="M57" s="117">
        <f>SUM(N53:N56)</f>
        <v>0</v>
      </c>
      <c r="N57" s="117">
        <f>SUM(O53:O56)</f>
        <v>0</v>
      </c>
      <c r="O57" s="117">
        <f>SUM(P53:P56)</f>
        <v>0</v>
      </c>
      <c r="P57" s="117">
        <f>SUM(Q53:Q56)</f>
        <v>0</v>
      </c>
    </row>
    <row r="58" spans="1:16" x14ac:dyDescent="0.25">
      <c r="A58" s="105"/>
      <c r="B58" s="124"/>
      <c r="C58" s="118" t="s">
        <v>39</v>
      </c>
      <c r="D58" s="106" t="s">
        <v>13</v>
      </c>
      <c r="E58" s="198"/>
      <c r="F58" s="124"/>
      <c r="G58" s="109"/>
      <c r="H58" s="109"/>
      <c r="I58" s="109"/>
      <c r="J58" s="110"/>
      <c r="K58" s="110"/>
      <c r="L58" s="113"/>
      <c r="M58" s="110"/>
      <c r="N58" s="112">
        <f>ROUND(N57*G58/100,2)</f>
        <v>0</v>
      </c>
      <c r="O58" s="110"/>
      <c r="P58" s="112">
        <f t="shared" ref="P58" si="1">SUM(M58:O58)</f>
        <v>0</v>
      </c>
    </row>
    <row r="59" spans="1:16" x14ac:dyDescent="0.25">
      <c r="A59" s="111"/>
      <c r="B59" s="136"/>
      <c r="C59" s="114" t="s">
        <v>14</v>
      </c>
      <c r="D59" s="121"/>
      <c r="E59" s="121"/>
      <c r="F59" s="144"/>
      <c r="G59" s="144"/>
      <c r="H59" s="144"/>
      <c r="I59" s="144"/>
      <c r="J59" s="144"/>
      <c r="K59" s="144"/>
      <c r="L59" s="117">
        <f>L57+L58</f>
        <v>0</v>
      </c>
      <c r="M59" s="117">
        <f>M57+M58</f>
        <v>0</v>
      </c>
      <c r="N59" s="117">
        <f t="shared" ref="N59:P59" si="2">N57+N58</f>
        <v>0</v>
      </c>
      <c r="O59" s="117">
        <f t="shared" si="2"/>
        <v>0</v>
      </c>
      <c r="P59" s="117">
        <f t="shared" si="2"/>
        <v>0</v>
      </c>
    </row>
    <row r="60" spans="1:16" x14ac:dyDescent="0.25">
      <c r="A60" s="183"/>
      <c r="B60" s="145"/>
      <c r="C60" s="146"/>
      <c r="D60" s="143"/>
      <c r="E60" s="198"/>
      <c r="F60" s="145"/>
      <c r="G60" s="145"/>
      <c r="H60" s="145"/>
      <c r="I60" s="145"/>
      <c r="J60" s="145"/>
      <c r="K60" s="145"/>
      <c r="L60" s="145"/>
      <c r="M60" s="145"/>
      <c r="N60" s="145"/>
      <c r="O60" s="145"/>
      <c r="P60" s="145"/>
    </row>
    <row r="61" spans="1:16" x14ac:dyDescent="0.25">
      <c r="A61" s="183"/>
      <c r="B61" s="145"/>
      <c r="C61" s="146"/>
      <c r="D61" s="143"/>
      <c r="E61" s="198"/>
      <c r="F61" s="145"/>
      <c r="G61" s="145"/>
      <c r="H61" s="145"/>
      <c r="I61" s="145"/>
      <c r="J61" s="145"/>
      <c r="K61" s="145"/>
      <c r="L61" s="145"/>
      <c r="M61" s="145"/>
      <c r="N61" s="147" t="s">
        <v>50</v>
      </c>
      <c r="O61" s="147"/>
      <c r="P61" s="148">
        <f>P59</f>
        <v>0</v>
      </c>
    </row>
    <row r="62" spans="1:16" x14ac:dyDescent="0.25">
      <c r="D62" s="93"/>
      <c r="E62" s="196"/>
    </row>
    <row r="63" spans="1:16" x14ac:dyDescent="0.25">
      <c r="B63" s="1" t="str">
        <f>'1'!B123</f>
        <v>Sastādīja:                                                        _____________   2017.g.___.____________</v>
      </c>
      <c r="D63" s="93"/>
      <c r="E63" s="196"/>
      <c r="I63" s="1" t="str">
        <f>'1'!H123</f>
        <v>Pārbaudīja:                                                     _____________   2017.g.___.____________</v>
      </c>
    </row>
    <row r="64" spans="1:16" x14ac:dyDescent="0.25">
      <c r="D64" s="93"/>
      <c r="E64" s="196"/>
    </row>
    <row r="65" spans="2:9" x14ac:dyDescent="0.25">
      <c r="B65" s="1" t="str">
        <f>'1'!B125</f>
        <v>Sertifikāta Nr.:</v>
      </c>
      <c r="D65" s="93"/>
      <c r="E65" s="196"/>
      <c r="I65" s="1" t="str">
        <f>'1'!H125</f>
        <v>Sertifikāta Nr.:</v>
      </c>
    </row>
    <row r="69" spans="2:9" x14ac:dyDescent="0.25">
      <c r="C69" s="240" t="s">
        <v>335</v>
      </c>
      <c r="D69" s="240"/>
      <c r="E69" s="240"/>
      <c r="F69" s="240"/>
      <c r="G69" s="240"/>
    </row>
    <row r="70" spans="2:9" ht="60.75" customHeight="1" x14ac:dyDescent="0.25">
      <c r="C70" s="241" t="s">
        <v>336</v>
      </c>
      <c r="D70" s="241"/>
      <c r="E70" s="241"/>
      <c r="F70" s="241"/>
      <c r="G70" s="241"/>
    </row>
    <row r="71" spans="2:9" ht="30" customHeight="1" x14ac:dyDescent="0.25">
      <c r="C71" s="241" t="s">
        <v>337</v>
      </c>
      <c r="D71" s="241"/>
      <c r="E71" s="241"/>
      <c r="F71" s="241"/>
      <c r="G71" s="241"/>
    </row>
    <row r="72" spans="2:9" ht="15" customHeight="1" x14ac:dyDescent="0.25">
      <c r="C72" s="241" t="s">
        <v>338</v>
      </c>
      <c r="D72" s="241"/>
      <c r="E72" s="241"/>
      <c r="F72" s="241"/>
      <c r="G72" s="241"/>
    </row>
    <row r="73" spans="2:9" ht="30" customHeight="1" x14ac:dyDescent="0.25">
      <c r="C73" s="241" t="s">
        <v>339</v>
      </c>
      <c r="D73" s="241"/>
      <c r="E73" s="241"/>
      <c r="F73" s="241"/>
      <c r="G73" s="241"/>
    </row>
    <row r="74" spans="2:9" ht="30" customHeight="1" x14ac:dyDescent="0.25">
      <c r="C74" s="98" t="s">
        <v>340</v>
      </c>
      <c r="D74" s="98"/>
      <c r="E74" s="199"/>
      <c r="F74" s="98"/>
      <c r="G74" s="98"/>
    </row>
  </sheetData>
  <mergeCells count="14">
    <mergeCell ref="A6:P6"/>
    <mergeCell ref="A7:P7"/>
    <mergeCell ref="A10:A11"/>
    <mergeCell ref="C10:C11"/>
    <mergeCell ref="D10:D11"/>
    <mergeCell ref="E10:E11"/>
    <mergeCell ref="B10:B11"/>
    <mergeCell ref="F10:K10"/>
    <mergeCell ref="L10:P10"/>
    <mergeCell ref="C69:G69"/>
    <mergeCell ref="C70:G70"/>
    <mergeCell ref="C71:G71"/>
    <mergeCell ref="C72:G72"/>
    <mergeCell ref="C73:G73"/>
  </mergeCells>
  <dataValidations count="1">
    <dataValidation type="list" allowBlank="1" showInputMessage="1" showErrorMessage="1" sqref="D58 F60:F61">
      <formula1>$C$1085:$C$1180</formula1>
    </dataValidation>
  </dataValidations>
  <pageMargins left="0.25" right="0.25" top="0.75" bottom="0.75" header="0.3" footer="0.3"/>
  <pageSetup paperSize="9" scale="6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1"/>
  <sheetViews>
    <sheetView workbookViewId="0">
      <selection activeCell="C14" sqref="C14"/>
    </sheetView>
  </sheetViews>
  <sheetFormatPr defaultColWidth="9.109375" defaultRowHeight="13.8" x14ac:dyDescent="0.25"/>
  <cols>
    <col min="1" max="1" width="5.6640625" style="1" customWidth="1"/>
    <col min="2" max="2" width="7.5546875" style="1" bestFit="1" customWidth="1"/>
    <col min="3" max="3" width="31.6640625" style="1" customWidth="1"/>
    <col min="4" max="4" width="15" style="1" customWidth="1"/>
    <col min="5" max="5" width="9.109375" style="1"/>
    <col min="6" max="6" width="10.44140625" style="1" bestFit="1" customWidth="1"/>
    <col min="7" max="8" width="10.44140625" style="1" customWidth="1"/>
    <col min="9" max="9" width="10.5546875" style="1" customWidth="1"/>
    <col min="10" max="10" width="10.33203125" style="1" customWidth="1"/>
    <col min="11" max="11" width="10.88671875" style="1" bestFit="1" customWidth="1"/>
    <col min="12" max="13" width="10.88671875" style="1" customWidth="1"/>
    <col min="14" max="14" width="12" style="1" customWidth="1"/>
    <col min="15" max="15" width="11.6640625" style="1" customWidth="1"/>
    <col min="16" max="16" width="12.44140625" style="1" customWidth="1"/>
    <col min="17" max="17" width="11.6640625" style="1" customWidth="1"/>
    <col min="18" max="16384" width="9.109375" style="1"/>
  </cols>
  <sheetData>
    <row r="1" spans="1:17" ht="14.4" x14ac:dyDescent="0.3">
      <c r="A1" s="6" t="str">
        <f>'Kopsavilkuma aprekini'!B1</f>
        <v>Būves nosaukums: Rāmavas ielas rekonstrukcija I kārta</v>
      </c>
      <c r="B1" s="6"/>
    </row>
    <row r="2" spans="1:17" ht="14.4" x14ac:dyDescent="0.3">
      <c r="A2" s="6" t="str">
        <f>'Kopsavilkuma aprekini'!B2</f>
        <v>Objekta nosaukums: Rāmavas ielas rekonstrukcija (no Mazās Rāmavas ielas līdz Pļavniekkalna ielai) Rāmavā, Ķekavas pagastā, Ķekavas novadā</v>
      </c>
      <c r="B2" s="6"/>
    </row>
    <row r="3" spans="1:17" ht="14.4" x14ac:dyDescent="0.3">
      <c r="A3" s="6" t="str">
        <f>'Kopsavilkuma aprekini'!B3</f>
        <v>Objekta adrese:  Rāmavas iela,  Rāmavā, Ķekavas pagastā, Ķekavas novadā</v>
      </c>
      <c r="B3" s="6"/>
    </row>
    <row r="4" spans="1:17" ht="14.4" x14ac:dyDescent="0.3">
      <c r="A4" s="6" t="str">
        <f>'Kopsavilkuma aprekini'!B4</f>
        <v>Pasūtījuma Nr.:</v>
      </c>
      <c r="B4" s="6"/>
    </row>
    <row r="6" spans="1:17" ht="16.2" x14ac:dyDescent="0.35">
      <c r="A6" s="235" t="s">
        <v>53</v>
      </c>
      <c r="B6" s="235"/>
      <c r="C6" s="235"/>
      <c r="D6" s="235"/>
      <c r="E6" s="235"/>
      <c r="F6" s="235"/>
      <c r="G6" s="235"/>
      <c r="H6" s="235"/>
      <c r="I6" s="235"/>
      <c r="J6" s="235"/>
      <c r="K6" s="235"/>
      <c r="L6" s="235"/>
      <c r="M6" s="235"/>
      <c r="N6" s="235"/>
      <c r="O6" s="235"/>
      <c r="P6" s="235"/>
      <c r="Q6" s="235"/>
    </row>
    <row r="7" spans="1:17" x14ac:dyDescent="0.25">
      <c r="A7" s="243" t="str">
        <f>'Kopsavilkuma aprekini'!$D$16</f>
        <v>Citi darbi</v>
      </c>
      <c r="B7" s="243"/>
      <c r="C7" s="243"/>
      <c r="D7" s="243"/>
      <c r="E7" s="243"/>
      <c r="F7" s="243"/>
      <c r="G7" s="243"/>
      <c r="H7" s="243"/>
      <c r="I7" s="243"/>
      <c r="J7" s="243"/>
      <c r="K7" s="243"/>
      <c r="L7" s="243"/>
      <c r="M7" s="243"/>
      <c r="N7" s="243"/>
      <c r="O7" s="243"/>
      <c r="P7" s="243"/>
      <c r="Q7" s="243"/>
    </row>
    <row r="8" spans="1:17" ht="14.4" x14ac:dyDescent="0.3">
      <c r="K8" s="3"/>
      <c r="L8" s="3"/>
      <c r="M8" s="3"/>
      <c r="N8" s="9"/>
      <c r="O8" s="10" t="str">
        <f>'1'!$O$8</f>
        <v>Tāmes izmaksas</v>
      </c>
      <c r="P8" s="27">
        <f>Q17</f>
        <v>0</v>
      </c>
      <c r="Q8" s="11" t="s">
        <v>3</v>
      </c>
    </row>
    <row r="9" spans="1:17" ht="14.4" x14ac:dyDescent="0.3">
      <c r="C9" s="48" t="str">
        <f>'1'!$C$9</f>
        <v>Tāme sastādīta 2017.gada tirgus cenās, pamatojoties uz vispārīgās daļas, GT, ELT, BK, VST, BA daļas rasējumiem un tehniskajiem noteikumiem.</v>
      </c>
      <c r="K9" s="3"/>
      <c r="L9" s="3"/>
      <c r="M9" s="3"/>
      <c r="N9" s="9"/>
      <c r="O9" s="10"/>
      <c r="P9" s="27"/>
      <c r="Q9" s="10" t="str">
        <f>'1'!$Q$9</f>
        <v>Tāme sastādīta 2017.gada ____.___________</v>
      </c>
    </row>
    <row r="10" spans="1:17" x14ac:dyDescent="0.25">
      <c r="A10" s="231" t="s">
        <v>4</v>
      </c>
      <c r="B10" s="238" t="s">
        <v>28</v>
      </c>
      <c r="C10" s="231" t="s">
        <v>5</v>
      </c>
      <c r="D10" s="238" t="s">
        <v>11</v>
      </c>
      <c r="E10" s="231" t="s">
        <v>0</v>
      </c>
      <c r="F10" s="231" t="s">
        <v>6</v>
      </c>
      <c r="G10" s="225" t="s">
        <v>31</v>
      </c>
      <c r="H10" s="226"/>
      <c r="I10" s="226"/>
      <c r="J10" s="226"/>
      <c r="K10" s="226"/>
      <c r="L10" s="227"/>
      <c r="M10" s="225" t="s">
        <v>32</v>
      </c>
      <c r="N10" s="226"/>
      <c r="O10" s="226"/>
      <c r="P10" s="226"/>
      <c r="Q10" s="227"/>
    </row>
    <row r="11" spans="1:17" ht="52.8" x14ac:dyDescent="0.25">
      <c r="A11" s="231"/>
      <c r="B11" s="239"/>
      <c r="C11" s="231"/>
      <c r="D11" s="239"/>
      <c r="E11" s="231"/>
      <c r="F11" s="231"/>
      <c r="G11" s="42" t="s">
        <v>29</v>
      </c>
      <c r="H11" s="42" t="s">
        <v>30</v>
      </c>
      <c r="I11" s="42" t="s">
        <v>33</v>
      </c>
      <c r="J11" s="42" t="s">
        <v>34</v>
      </c>
      <c r="K11" s="42" t="s">
        <v>35</v>
      </c>
      <c r="L11" s="42" t="s">
        <v>37</v>
      </c>
      <c r="M11" s="42" t="s">
        <v>36</v>
      </c>
      <c r="N11" s="42" t="s">
        <v>33</v>
      </c>
      <c r="O11" s="42" t="s">
        <v>34</v>
      </c>
      <c r="P11" s="42" t="s">
        <v>35</v>
      </c>
      <c r="Q11" s="52" t="s">
        <v>38</v>
      </c>
    </row>
    <row r="12" spans="1:17" x14ac:dyDescent="0.25">
      <c r="A12" s="8">
        <v>1</v>
      </c>
      <c r="B12" s="25">
        <f>A12+1</f>
        <v>2</v>
      </c>
      <c r="C12" s="25">
        <f t="shared" ref="C12:Q12" si="0">B12+1</f>
        <v>3</v>
      </c>
      <c r="D12" s="25">
        <f t="shared" si="0"/>
        <v>4</v>
      </c>
      <c r="E12" s="25">
        <f t="shared" si="0"/>
        <v>5</v>
      </c>
      <c r="F12" s="25">
        <f t="shared" si="0"/>
        <v>6</v>
      </c>
      <c r="G12" s="25">
        <f t="shared" si="0"/>
        <v>7</v>
      </c>
      <c r="H12" s="25">
        <f t="shared" si="0"/>
        <v>8</v>
      </c>
      <c r="I12" s="25">
        <f t="shared" si="0"/>
        <v>9</v>
      </c>
      <c r="J12" s="25">
        <f t="shared" si="0"/>
        <v>10</v>
      </c>
      <c r="K12" s="25">
        <f t="shared" si="0"/>
        <v>11</v>
      </c>
      <c r="L12" s="25">
        <f t="shared" si="0"/>
        <v>12</v>
      </c>
      <c r="M12" s="25">
        <f t="shared" si="0"/>
        <v>13</v>
      </c>
      <c r="N12" s="25">
        <f t="shared" si="0"/>
        <v>14</v>
      </c>
      <c r="O12" s="25">
        <f t="shared" si="0"/>
        <v>15</v>
      </c>
      <c r="P12" s="25">
        <f t="shared" si="0"/>
        <v>16</v>
      </c>
      <c r="Q12" s="25">
        <f t="shared" si="0"/>
        <v>17</v>
      </c>
    </row>
    <row r="13" spans="1:17" x14ac:dyDescent="0.25">
      <c r="A13" s="57"/>
      <c r="B13" s="57"/>
      <c r="C13" s="73"/>
      <c r="D13" s="62"/>
      <c r="E13" s="62"/>
      <c r="F13" s="70"/>
      <c r="G13" s="70"/>
      <c r="H13" s="70"/>
      <c r="I13" s="63"/>
      <c r="J13" s="63"/>
      <c r="K13" s="63"/>
      <c r="L13" s="63"/>
      <c r="M13" s="63"/>
      <c r="N13" s="63"/>
      <c r="O13" s="63"/>
      <c r="P13" s="63"/>
      <c r="Q13" s="63"/>
    </row>
    <row r="14" spans="1:17" s="12" customFormat="1" ht="39.6" x14ac:dyDescent="0.3">
      <c r="A14" s="82">
        <v>1</v>
      </c>
      <c r="B14" s="149"/>
      <c r="C14" s="217" t="s">
        <v>59</v>
      </c>
      <c r="D14" s="82" t="s">
        <v>1</v>
      </c>
      <c r="E14" s="82">
        <v>10</v>
      </c>
      <c r="F14" s="70"/>
      <c r="G14" s="63"/>
      <c r="H14" s="63"/>
      <c r="I14" s="64"/>
      <c r="J14" s="64"/>
      <c r="K14" s="64"/>
      <c r="L14" s="63"/>
      <c r="M14" s="63"/>
      <c r="N14" s="63"/>
      <c r="O14" s="63"/>
      <c r="P14" s="63"/>
      <c r="Q14" s="63"/>
    </row>
    <row r="15" spans="1:17" s="5" customFormat="1" x14ac:dyDescent="0.25">
      <c r="A15" s="200"/>
      <c r="B15" s="201"/>
      <c r="C15" s="202" t="s">
        <v>7</v>
      </c>
      <c r="D15" s="203"/>
      <c r="E15" s="203"/>
      <c r="F15" s="203"/>
      <c r="G15" s="203"/>
      <c r="H15" s="203"/>
      <c r="I15" s="203"/>
      <c r="J15" s="203"/>
      <c r="K15" s="203"/>
      <c r="L15" s="203"/>
      <c r="M15" s="204">
        <f>SUM(M14:M14)</f>
        <v>0</v>
      </c>
      <c r="N15" s="204">
        <f>SUM(N14:N14)</f>
        <v>0</v>
      </c>
      <c r="O15" s="204">
        <f>SUM(O14:O14)</f>
        <v>0</v>
      </c>
      <c r="P15" s="204">
        <f>SUM(P14:P14)</f>
        <v>0</v>
      </c>
      <c r="Q15" s="205">
        <f>SUM(Q14:Q14)</f>
        <v>0</v>
      </c>
    </row>
    <row r="16" spans="1:17" s="5" customFormat="1" ht="15" customHeight="1" x14ac:dyDescent="0.25">
      <c r="A16" s="41"/>
      <c r="B16" s="49"/>
      <c r="C16" s="14" t="s">
        <v>39</v>
      </c>
      <c r="D16" s="4"/>
      <c r="E16" s="4" t="s">
        <v>13</v>
      </c>
      <c r="F16" s="15"/>
      <c r="G16" s="50"/>
      <c r="H16" s="50"/>
      <c r="I16" s="13"/>
      <c r="J16" s="13"/>
      <c r="K16" s="16"/>
      <c r="L16" s="51"/>
      <c r="M16" s="13"/>
      <c r="N16" s="13"/>
      <c r="O16" s="206">
        <f>ROUND(O15*F16/100,2)</f>
        <v>0</v>
      </c>
      <c r="P16" s="13"/>
      <c r="Q16" s="207">
        <f t="shared" ref="Q16" si="1">SUM(N16:P16)</f>
        <v>0</v>
      </c>
    </row>
    <row r="17" spans="1:19" s="5" customFormat="1" x14ac:dyDescent="0.25">
      <c r="A17" s="200"/>
      <c r="B17" s="201"/>
      <c r="C17" s="202" t="s">
        <v>14</v>
      </c>
      <c r="D17" s="203"/>
      <c r="E17" s="203"/>
      <c r="F17" s="203"/>
      <c r="G17" s="203"/>
      <c r="H17" s="203"/>
      <c r="I17" s="203"/>
      <c r="J17" s="203"/>
      <c r="K17" s="203"/>
      <c r="L17" s="203"/>
      <c r="M17" s="204">
        <f>M15+M16</f>
        <v>0</v>
      </c>
      <c r="N17" s="204">
        <f>N15+N16</f>
        <v>0</v>
      </c>
      <c r="O17" s="204">
        <f t="shared" ref="O17" si="2">O15+O16</f>
        <v>0</v>
      </c>
      <c r="P17" s="204">
        <f t="shared" ref="P17" si="3">P15+P16</f>
        <v>0</v>
      </c>
      <c r="Q17" s="205">
        <f t="shared" ref="Q17" si="4">Q15+Q16</f>
        <v>0</v>
      </c>
      <c r="R17" s="17"/>
      <c r="S17" s="17"/>
    </row>
    <row r="19" spans="1:19" x14ac:dyDescent="0.25">
      <c r="O19" s="56" t="s">
        <v>50</v>
      </c>
      <c r="P19" s="56"/>
      <c r="Q19" s="89">
        <f>Q17</f>
        <v>0</v>
      </c>
    </row>
    <row r="22" spans="1:19" ht="15.75" customHeight="1" x14ac:dyDescent="0.25"/>
    <row r="23" spans="1:19" s="6" customFormat="1" x14ac:dyDescent="0.3">
      <c r="A23" s="6" t="str">
        <f>'1'!B123</f>
        <v>Sastādīja:                                                        _____________   2017.g.___.____________</v>
      </c>
      <c r="J23" s="6" t="str">
        <f>'1'!H123</f>
        <v>Pārbaudīja:                                                     _____________   2017.g.___.____________</v>
      </c>
    </row>
    <row r="24" spans="1:19" ht="14.4" x14ac:dyDescent="0.3">
      <c r="B24" s="6"/>
    </row>
    <row r="25" spans="1:19" s="7" customFormat="1" x14ac:dyDescent="0.3">
      <c r="A25" s="7" t="str">
        <f>'1'!B125</f>
        <v>Sertifikāta Nr.:</v>
      </c>
      <c r="B25" s="6"/>
      <c r="J25" s="7" t="str">
        <f>'1'!H125</f>
        <v>Sertifikāta Nr.:</v>
      </c>
    </row>
    <row r="26" spans="1:19" ht="14.4" x14ac:dyDescent="0.3">
      <c r="B26" s="6"/>
    </row>
    <row r="28" spans="1:19" x14ac:dyDescent="0.25">
      <c r="B28" s="7"/>
    </row>
    <row r="29" spans="1:19" ht="15.6" x14ac:dyDescent="0.3">
      <c r="C29" s="65"/>
      <c r="D29" s="66"/>
      <c r="E29" s="66"/>
      <c r="F29" s="66"/>
    </row>
    <row r="30" spans="1:19" x14ac:dyDescent="0.25">
      <c r="C30" s="245"/>
      <c r="D30" s="245"/>
      <c r="E30" s="245"/>
      <c r="F30" s="245"/>
    </row>
    <row r="31" spans="1:19" ht="39" customHeight="1" x14ac:dyDescent="0.25">
      <c r="C31" s="245"/>
      <c r="D31" s="245"/>
      <c r="E31" s="245"/>
      <c r="F31" s="245"/>
    </row>
    <row r="32" spans="1:19" ht="26.25" customHeight="1" x14ac:dyDescent="0.25">
      <c r="C32" s="245"/>
      <c r="D32" s="245"/>
      <c r="E32" s="245"/>
      <c r="F32" s="245"/>
    </row>
    <row r="33" spans="3:6" ht="27" customHeight="1" x14ac:dyDescent="0.25">
      <c r="C33" s="67"/>
      <c r="D33" s="68"/>
      <c r="E33" s="68"/>
      <c r="F33" s="68"/>
    </row>
    <row r="34" spans="3:6" x14ac:dyDescent="0.25">
      <c r="C34" s="67"/>
      <c r="D34" s="69"/>
      <c r="E34" s="69"/>
      <c r="F34" s="69"/>
    </row>
    <row r="35" spans="3:6" x14ac:dyDescent="0.25">
      <c r="C35" s="67"/>
      <c r="D35" s="69"/>
      <c r="E35" s="69"/>
      <c r="F35" s="69"/>
    </row>
    <row r="36" spans="3:6" x14ac:dyDescent="0.25">
      <c r="C36" s="67"/>
      <c r="D36" s="69"/>
      <c r="E36" s="69"/>
      <c r="F36" s="69"/>
    </row>
    <row r="37" spans="3:6" x14ac:dyDescent="0.25">
      <c r="C37" s="246"/>
      <c r="D37" s="246"/>
      <c r="E37" s="246"/>
      <c r="F37" s="246"/>
    </row>
    <row r="38" spans="3:6" ht="24.75" customHeight="1" x14ac:dyDescent="0.25">
      <c r="C38" s="246"/>
      <c r="D38" s="246"/>
      <c r="E38" s="246"/>
      <c r="F38" s="246"/>
    </row>
    <row r="49" spans="4:4" ht="14.4" x14ac:dyDescent="0.3">
      <c r="D49" s="6"/>
    </row>
    <row r="51" spans="4:4" x14ac:dyDescent="0.25">
      <c r="D51" s="7"/>
    </row>
  </sheetData>
  <mergeCells count="14">
    <mergeCell ref="C30:F30"/>
    <mergeCell ref="C31:F31"/>
    <mergeCell ref="C32:F32"/>
    <mergeCell ref="C37:F38"/>
    <mergeCell ref="A6:Q6"/>
    <mergeCell ref="A7:Q7"/>
    <mergeCell ref="A10:A11"/>
    <mergeCell ref="C10:C11"/>
    <mergeCell ref="E10:E11"/>
    <mergeCell ref="F10:F11"/>
    <mergeCell ref="D10:D11"/>
    <mergeCell ref="B10:B11"/>
    <mergeCell ref="M10:Q10"/>
    <mergeCell ref="G10:L10"/>
  </mergeCells>
  <pageMargins left="0.25" right="0.25" top="0.75" bottom="0.75" header="0.3" footer="0.3"/>
  <pageSetup paperSize="9"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PBK</vt:lpstr>
      <vt:lpstr>Koptame</vt:lpstr>
      <vt:lpstr>Kopsavilkuma aprekini</vt:lpstr>
      <vt:lpstr>1</vt:lpstr>
      <vt:lpstr>2</vt:lpstr>
      <vt:lpstr>3</vt:lpstr>
      <vt:lpstr>4</vt:lpstr>
      <vt:lpstr>'Kopsavilkuma aprekini'!Print_Area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2017-01-31T12:41:36Z</dcterms:modified>
</cp:coreProperties>
</file>