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8" windowWidth="13008" windowHeight="6876" tabRatio="845" firstSheet="1" activeTab="1"/>
  </bookViews>
  <sheets>
    <sheet name="Pasutitaja_Buvniecibas_kopt" sheetId="38" r:id="rId1"/>
    <sheet name="Buvniecibas_koptame" sheetId="37" r:id="rId2"/>
    <sheet name="Kopsavilkums" sheetId="35" r:id="rId3"/>
    <sheet name="GT_1.karta" sheetId="30" r:id="rId4"/>
    <sheet name="ELT_apgaismojums_1.karta" sheetId="34" r:id="rId5"/>
    <sheet name="Sheet1" sheetId="48" r:id="rId6"/>
  </sheets>
  <definedNames>
    <definedName name="_12">#REF!</definedName>
    <definedName name="_xlnm._FilterDatabase" localSheetId="1" hidden="1">Buvniecibas_koptame!$G$9:$G$249</definedName>
    <definedName name="_xlnm._FilterDatabase" localSheetId="4" hidden="1">ELT_apgaismojums_1.karta!$C$1:$P$12</definedName>
    <definedName name="_xlnm._FilterDatabase" localSheetId="3" hidden="1">GT_1.karta!$C$1:$P$11</definedName>
    <definedName name="_xlnm._FilterDatabase" localSheetId="2" hidden="1">Kopsavilkums!$K$1:$K$244</definedName>
    <definedName name="_xlnm._FilterDatabase" localSheetId="0" hidden="1">Pasutitaja_Buvniecibas_kopt!$H$10:$H$259</definedName>
    <definedName name="_ftn1_1" localSheetId="1">#REF!</definedName>
    <definedName name="_ftn1_1" localSheetId="4">#REF!</definedName>
    <definedName name="_ftn1_1" localSheetId="3">#REF!</definedName>
    <definedName name="_ftn1_1" localSheetId="2">#REF!</definedName>
    <definedName name="_ftn1_1" localSheetId="0">#REF!</definedName>
    <definedName name="_ftn1_1">#REF!</definedName>
    <definedName name="_ftnref1_1" localSheetId="1">#REF!</definedName>
    <definedName name="_ftnref1_1" localSheetId="4">#REF!</definedName>
    <definedName name="_ftnref1_1" localSheetId="3">#REF!</definedName>
    <definedName name="_ftnref1_1" localSheetId="2">#REF!</definedName>
    <definedName name="_ftnref1_1" localSheetId="0">#REF!</definedName>
    <definedName name="_ftnref1_1">#REF!</definedName>
    <definedName name="_Toc219796518_1" localSheetId="1">#REF!</definedName>
    <definedName name="_Toc219796518_1" localSheetId="4">#REF!</definedName>
    <definedName name="_Toc219796518_1" localSheetId="3">#REF!</definedName>
    <definedName name="_Toc219796518_1" localSheetId="2">#REF!</definedName>
    <definedName name="_Toc219796518_1" localSheetId="0">#REF!</definedName>
    <definedName name="_Toc219796518_1">#REF!</definedName>
    <definedName name="aa" localSheetId="4">#REF!</definedName>
    <definedName name="aa">#REF!</definedName>
    <definedName name="_xlnm.Print_Area" localSheetId="1">Buvniecibas_koptame!$A$1:$E$31</definedName>
    <definedName name="_xlnm.Print_Area" localSheetId="4">ELT_apgaismojums_1.karta!$A$1:$P$82</definedName>
    <definedName name="_xlnm.Print_Area" localSheetId="3">GT_1.karta!$A$1:$P$57</definedName>
    <definedName name="_xlnm.Print_Area" localSheetId="2">Kopsavilkums!$A$1:$H$29</definedName>
    <definedName name="_xlnm.Print_Area" localSheetId="0">Pasutitaja_Buvniecibas_kopt!$A$1:$G$44</definedName>
  </definedNames>
  <calcPr calcId="125725"/>
</workbook>
</file>

<file path=xl/calcChain.xml><?xml version="1.0" encoding="utf-8"?>
<calcChain xmlns="http://schemas.openxmlformats.org/spreadsheetml/2006/main">
  <c r="O46" i="30"/>
  <c r="N46"/>
  <c r="M46"/>
  <c r="P46" s="1"/>
  <c r="L46"/>
  <c r="K46"/>
  <c r="K13"/>
  <c r="K14"/>
  <c r="K15"/>
  <c r="K16"/>
  <c r="K17"/>
  <c r="K19"/>
  <c r="K20"/>
  <c r="D15" i="35"/>
  <c r="D18" s="1"/>
  <c r="E15"/>
  <c r="D19" s="1"/>
  <c r="F15"/>
  <c r="A44" i="34"/>
  <c r="A45"/>
  <c r="A46" s="1"/>
  <c r="A47" s="1"/>
  <c r="A48" s="1"/>
  <c r="A49" s="1"/>
  <c r="A50" s="1"/>
  <c r="A51" s="1"/>
  <c r="A52" s="1"/>
  <c r="A53" s="1"/>
  <c r="A54" s="1"/>
  <c r="A24"/>
  <c r="A25" s="1"/>
  <c r="A26" s="1"/>
  <c r="A27" s="1"/>
  <c r="A28" s="1"/>
  <c r="A29" s="1"/>
  <c r="A30" s="1"/>
  <c r="A31" s="1"/>
  <c r="A32" s="1"/>
  <c r="O54"/>
  <c r="O52"/>
  <c r="O51"/>
  <c r="O49"/>
  <c r="O48"/>
  <c r="O47"/>
  <c r="O45"/>
  <c r="O44"/>
  <c r="O43"/>
  <c r="O41"/>
  <c r="L41"/>
  <c r="O40"/>
  <c r="O39"/>
  <c r="M39"/>
  <c r="P39" s="1"/>
  <c r="O38"/>
  <c r="O37"/>
  <c r="O36"/>
  <c r="O35"/>
  <c r="N32"/>
  <c r="P32" s="1"/>
  <c r="N31"/>
  <c r="P31" s="1"/>
  <c r="N30"/>
  <c r="P30" s="1"/>
  <c r="N29"/>
  <c r="P29" s="1"/>
  <c r="N28"/>
  <c r="P28" s="1"/>
  <c r="N27"/>
  <c r="P27"/>
  <c r="N26"/>
  <c r="P26" s="1"/>
  <c r="N25"/>
  <c r="P25" s="1"/>
  <c r="N24"/>
  <c r="P24" s="1"/>
  <c r="N23"/>
  <c r="P23" s="1"/>
  <c r="N22"/>
  <c r="P22" s="1"/>
  <c r="N21"/>
  <c r="P21" s="1"/>
  <c r="N20"/>
  <c r="P20" s="1"/>
  <c r="N19"/>
  <c r="P19" s="1"/>
  <c r="N18"/>
  <c r="P18" s="1"/>
  <c r="N17"/>
  <c r="P17" s="1"/>
  <c r="N16"/>
  <c r="P16" s="1"/>
  <c r="N15"/>
  <c r="P15"/>
  <c r="N14"/>
  <c r="P14" s="1"/>
  <c r="A34"/>
  <c r="A35" s="1"/>
  <c r="A36" s="1"/>
  <c r="A37" s="1"/>
  <c r="A38" s="1"/>
  <c r="A39" s="1"/>
  <c r="A40" s="1"/>
  <c r="A41" s="1"/>
  <c r="A42" s="1"/>
  <c r="A14"/>
  <c r="A15" s="1"/>
  <c r="A16" s="1"/>
  <c r="A17" s="1"/>
  <c r="A18" s="1"/>
  <c r="A19" s="1"/>
  <c r="A20" s="1"/>
  <c r="A21" s="1"/>
  <c r="A22" s="1"/>
  <c r="O22" i="30"/>
  <c r="N22"/>
  <c r="M22"/>
  <c r="K22"/>
  <c r="L22"/>
  <c r="O21"/>
  <c r="N21"/>
  <c r="M21"/>
  <c r="K21"/>
  <c r="L21"/>
  <c r="K44"/>
  <c r="O47"/>
  <c r="N47"/>
  <c r="M47"/>
  <c r="K47"/>
  <c r="L47"/>
  <c r="O42"/>
  <c r="M42"/>
  <c r="N42"/>
  <c r="L42"/>
  <c r="O41"/>
  <c r="N41"/>
  <c r="M41"/>
  <c r="K41"/>
  <c r="L41"/>
  <c r="O40"/>
  <c r="N40"/>
  <c r="M40"/>
  <c r="K40"/>
  <c r="L40"/>
  <c r="K37"/>
  <c r="O36"/>
  <c r="N36"/>
  <c r="M36"/>
  <c r="K36"/>
  <c r="L36"/>
  <c r="O33"/>
  <c r="N33"/>
  <c r="M33"/>
  <c r="K33"/>
  <c r="L33"/>
  <c r="K31"/>
  <c r="K30"/>
  <c r="K29"/>
  <c r="K28"/>
  <c r="K25"/>
  <c r="O20"/>
  <c r="N20"/>
  <c r="M20"/>
  <c r="L20"/>
  <c r="O23"/>
  <c r="N23"/>
  <c r="M23"/>
  <c r="P23"/>
  <c r="K23"/>
  <c r="L23"/>
  <c r="O15"/>
  <c r="N15"/>
  <c r="M15"/>
  <c r="L15"/>
  <c r="O17"/>
  <c r="N17"/>
  <c r="M17"/>
  <c r="P17" s="1"/>
  <c r="L17"/>
  <c r="O16"/>
  <c r="N16"/>
  <c r="M16"/>
  <c r="L16"/>
  <c r="O14"/>
  <c r="N14"/>
  <c r="M14"/>
  <c r="L14"/>
  <c r="O13"/>
  <c r="N13"/>
  <c r="M13"/>
  <c r="P13" s="1"/>
  <c r="L13"/>
  <c r="A44"/>
  <c r="A39"/>
  <c r="A41" s="1"/>
  <c r="A42" s="1"/>
  <c r="A35"/>
  <c r="A27"/>
  <c r="A32" s="1"/>
  <c r="A25"/>
  <c r="A19"/>
  <c r="A20" s="1"/>
  <c r="A21" s="1"/>
  <c r="A22" s="1"/>
  <c r="A23" s="1"/>
  <c r="A13"/>
  <c r="A14" s="1"/>
  <c r="A15" s="1"/>
  <c r="A16" s="1"/>
  <c r="E44"/>
  <c r="O44" s="1"/>
  <c r="E37"/>
  <c r="M37"/>
  <c r="E31"/>
  <c r="O31"/>
  <c r="E30"/>
  <c r="E29"/>
  <c r="M29" s="1"/>
  <c r="E28"/>
  <c r="M28" s="1"/>
  <c r="E25"/>
  <c r="M25" s="1"/>
  <c r="E19"/>
  <c r="D3" i="34"/>
  <c r="D3" i="30"/>
  <c r="B3" i="35"/>
  <c r="C11" i="37"/>
  <c r="D5" i="34"/>
  <c r="D4"/>
  <c r="N55"/>
  <c r="D6" i="30"/>
  <c r="D5"/>
  <c r="D4"/>
  <c r="B6" i="35"/>
  <c r="C13" s="1"/>
  <c r="B5"/>
  <c r="B4"/>
  <c r="C14" i="37"/>
  <c r="C13"/>
  <c r="C12"/>
  <c r="B23" i="38"/>
  <c r="C14" i="35"/>
  <c r="P47" i="30"/>
  <c r="P33"/>
  <c r="L37"/>
  <c r="P21"/>
  <c r="P40"/>
  <c r="L31"/>
  <c r="P36"/>
  <c r="L44"/>
  <c r="P22"/>
  <c r="P41"/>
  <c r="P16"/>
  <c r="M44"/>
  <c r="L29"/>
  <c r="N28"/>
  <c r="N37"/>
  <c r="O37"/>
  <c r="O29"/>
  <c r="L19"/>
  <c r="L30"/>
  <c r="P20"/>
  <c r="L28"/>
  <c r="N44"/>
  <c r="O25"/>
  <c r="O19"/>
  <c r="N19"/>
  <c r="N25"/>
  <c r="M31"/>
  <c r="O30"/>
  <c r="M19"/>
  <c r="P19" s="1"/>
  <c r="L25"/>
  <c r="N31"/>
  <c r="O28"/>
  <c r="M30"/>
  <c r="N30"/>
  <c r="N29"/>
  <c r="M41" i="34"/>
  <c r="O34"/>
  <c r="O42"/>
  <c r="M49"/>
  <c r="P49" s="1"/>
  <c r="P41"/>
  <c r="L37"/>
  <c r="L45"/>
  <c r="L51"/>
  <c r="L36"/>
  <c r="L39"/>
  <c r="M40"/>
  <c r="P40" s="1"/>
  <c r="M44"/>
  <c r="P44" s="1"/>
  <c r="L48"/>
  <c r="P42" i="30"/>
  <c r="P31"/>
  <c r="L49" i="34"/>
  <c r="L44"/>
  <c r="M35"/>
  <c r="L35"/>
  <c r="M48"/>
  <c r="P48" s="1"/>
  <c r="M47"/>
  <c r="P47" s="1"/>
  <c r="L47"/>
  <c r="M52"/>
  <c r="P52" s="1"/>
  <c r="L52"/>
  <c r="L40"/>
  <c r="M51"/>
  <c r="P51" s="1"/>
  <c r="M43"/>
  <c r="P43" s="1"/>
  <c r="L43"/>
  <c r="M45"/>
  <c r="P45" s="1"/>
  <c r="P15" i="30" l="1"/>
  <c r="P30"/>
  <c r="P37"/>
  <c r="N48"/>
  <c r="P44"/>
  <c r="P29"/>
  <c r="P25"/>
  <c r="P28"/>
  <c r="P14"/>
  <c r="L48"/>
  <c r="M48"/>
  <c r="O48"/>
  <c r="D16" i="35"/>
  <c r="D20" s="1"/>
  <c r="C20" i="37"/>
  <c r="O46" i="34"/>
  <c r="O53"/>
  <c r="O50"/>
  <c r="M42"/>
  <c r="P42" s="1"/>
  <c r="L42"/>
  <c r="M46"/>
  <c r="L46"/>
  <c r="L53"/>
  <c r="M53"/>
  <c r="P35"/>
  <c r="L34"/>
  <c r="M34"/>
  <c r="M37"/>
  <c r="P37" s="1"/>
  <c r="M36"/>
  <c r="P36" s="1"/>
  <c r="P48" i="30" l="1"/>
  <c r="P51" s="1"/>
  <c r="O7" s="1"/>
  <c r="P53" i="34"/>
  <c r="O55"/>
  <c r="G15" i="35" s="1"/>
  <c r="P46" i="34"/>
  <c r="M50"/>
  <c r="P50" s="1"/>
  <c r="L50"/>
  <c r="M54"/>
  <c r="P54" s="1"/>
  <c r="L54"/>
  <c r="P34"/>
  <c r="L38"/>
  <c r="L55" s="1"/>
  <c r="H15" i="35" s="1"/>
  <c r="D8" s="1"/>
  <c r="M38" i="34"/>
  <c r="P38" s="1"/>
  <c r="P55" l="1"/>
  <c r="P58" s="1"/>
  <c r="M55"/>
  <c r="O8"/>
  <c r="D7" i="35" l="1"/>
  <c r="F24" i="38" l="1"/>
  <c r="D21" i="37"/>
  <c r="C24" i="38" s="1"/>
  <c r="D23" i="37"/>
  <c r="F26" i="38" l="1"/>
  <c r="F27" s="1"/>
  <c r="E24"/>
  <c r="E26" s="1"/>
  <c r="E27" s="1"/>
  <c r="E29" s="1"/>
  <c r="D24"/>
  <c r="C26"/>
  <c r="C27" s="1"/>
  <c r="E32" l="1"/>
  <c r="E33"/>
  <c r="E35"/>
  <c r="D26"/>
  <c r="D27" s="1"/>
  <c r="F29"/>
  <c r="C29"/>
  <c r="D29" l="1"/>
  <c r="D32" s="1"/>
  <c r="F32"/>
  <c r="F33"/>
  <c r="D33"/>
  <c r="C32"/>
  <c r="C33"/>
  <c r="D35" l="1"/>
  <c r="F35"/>
  <c r="C35"/>
</calcChain>
</file>

<file path=xl/sharedStrings.xml><?xml version="1.0" encoding="utf-8"?>
<sst xmlns="http://schemas.openxmlformats.org/spreadsheetml/2006/main" count="400" uniqueCount="205">
  <si>
    <t>Būves nosaukums</t>
  </si>
  <si>
    <t>Objekta nosaukums</t>
  </si>
  <si>
    <t>Objekta adrese</t>
  </si>
  <si>
    <t>Darba nosaukums</t>
  </si>
  <si>
    <t>Daudzums</t>
  </si>
  <si>
    <t>Vienības izmaksas</t>
  </si>
  <si>
    <t>Laika norma</t>
  </si>
  <si>
    <t>Mēr- vienība</t>
  </si>
  <si>
    <t>Kopā visam apjomam</t>
  </si>
  <si>
    <t>Kopā:</t>
  </si>
  <si>
    <t>(paraksts)</t>
  </si>
  <si>
    <t>Tāmes Nr.</t>
  </si>
  <si>
    <t>Lokālās tāmes nosaukums</t>
  </si>
  <si>
    <t>Tāme Nr. 2</t>
  </si>
  <si>
    <t>Tāme Nr. 1</t>
  </si>
  <si>
    <t xml:space="preserve">Nr. p/k </t>
  </si>
  <si>
    <t>tai skaitā</t>
  </si>
  <si>
    <t>Darba devēja sociālais nodoklis (24,09 %)</t>
  </si>
  <si>
    <t>Sastādīja</t>
  </si>
  <si>
    <t>(Mārtiņš Rozentāls)</t>
  </si>
  <si>
    <t>PVN (21%)</t>
  </si>
  <si>
    <t>Tāmi sastādīja  sertificēts būvinženieris. Sertifikāta Nr. 20-2775</t>
  </si>
  <si>
    <t>Tāmi pārbaudīja sertificēts būvinženieris. Sertifikāta Nr. 20-5242</t>
  </si>
  <si>
    <t>(Uldis Pūcītis)</t>
  </si>
  <si>
    <t>Materiālu, grunts apmaiņas un būvgružu izvešanas transporta izdevumi</t>
  </si>
  <si>
    <t>Tiešās izmaksas kopā</t>
  </si>
  <si>
    <t>KOPĀ</t>
  </si>
  <si>
    <r>
      <rPr>
        <b/>
        <i/>
        <sz val="8"/>
        <rFont val="Arial"/>
        <family val="2"/>
        <charset val="186"/>
      </rPr>
      <t xml:space="preserve">        </t>
    </r>
    <r>
      <rPr>
        <b/>
        <i/>
        <u/>
        <sz val="8"/>
        <rFont val="Arial"/>
        <family val="2"/>
        <charset val="186"/>
      </rPr>
      <t>Piezīmes:</t>
    </r>
  </si>
  <si>
    <t>Darbu veidiem, kuriem uzrādīta tilpuma mērvienība, tilpums ir materiāliem blīvā veidā.</t>
  </si>
  <si>
    <r>
      <t xml:space="preserve">Būvuzņēmējam jāievērtē </t>
    </r>
    <r>
      <rPr>
        <b/>
        <i/>
        <sz val="8"/>
        <rFont val="Arial"/>
        <family val="2"/>
        <charset val="186"/>
      </rPr>
      <t>Darbu apjomu tabulā</t>
    </r>
    <r>
      <rPr>
        <sz val="8"/>
        <rFont val="Arial"/>
        <family val="2"/>
        <charset val="186"/>
      </rPr>
      <t xml:space="preserve"> minēto darbu veikšanai nepieciešamie materiāli un papildus darbi, kas nav minēti šajā sarakstā, bet bez kuriem nebūtu iespējama būvdarbu tehnoloģiski pareiza un spēkā esošajiem normatīviem atbilstoša veikšana pilnā apjomā.</t>
    </r>
  </si>
  <si>
    <t>Veicot būvizmaksu aprēķinus(tāmes sastādīšanu) ņemt vērā galveno darbu apjomus, būvprojekta plānus-rasējumus un tehnisko noteikumu prasības un citas lietas, bez kurām nav iespējams veikt būvdarbus.</t>
  </si>
  <si>
    <t>Segas konstruktīvo kārtu blīvēšana virs elektrības, sakaru kabeļiem,sakaru kanalizācijas un siltumtrases veicama ar rokas blietēšanas mehānismiem.</t>
  </si>
  <si>
    <t>Aprīkojums būvdarbu laikā atbilstoši Ministru kabineta noteikumiem nr.421 "noteikumi par darba veidu aprīkošanu uz ceļiem".</t>
  </si>
  <si>
    <t>Būvuzņēmējam jādod pilna apjoma tendera cenu piedāvājums, ieskaitot palīgdarbus un materiālus, kas nav uzrādīti projektā, bet ir nepieciešami projektēto sistēmu montāžai, palaišanai un nodošanai.</t>
  </si>
  <si>
    <t>Vietās, kur būvniecības laikā tiks sabojāts esošais segums, apmales u.c., atjaunot to sākotnējā stāvoklī.</t>
  </si>
  <si>
    <t xml:space="preserve">                                                                   (SIA „Projekts3” inženieris)</t>
  </si>
  <si>
    <t>Būvdarbi jāveic atbilstoši LVC "ceļu specifikācijas 2012" prasībām</t>
  </si>
  <si>
    <t>Segas konstrukcijas nestspējas prasības brauktuvei, nobrauktuvēm: virs drenējošā slāņa 60MPa, virs šķembām 150MPa</t>
  </si>
  <si>
    <t>Betona apmaes uzstādāmas atbilstoši LVS EN 1340 (3.stiprības klasei) uz iepriekš sagatavota betona pamata</t>
  </si>
  <si>
    <t>Sastādīja                                M.Rozentāls</t>
  </si>
  <si>
    <t>Virs esošā gāzes vada nodrošināt saglabāt 40cm esošo smilti (detalizēti skatīt griezumos</t>
  </si>
  <si>
    <r>
      <rPr>
        <i/>
        <u/>
        <sz val="8"/>
        <rFont val="Arial"/>
        <family val="2"/>
        <charset val="186"/>
      </rPr>
      <t>Saskaņojot ar Pasūtītāju, ekspluatējošo organizāciju un projektētāju</t>
    </r>
    <r>
      <rPr>
        <u/>
        <sz val="8"/>
        <rFont val="Arial"/>
        <family val="2"/>
        <charset val="186"/>
      </rPr>
      <t xml:space="preserve"> </t>
    </r>
    <r>
      <rPr>
        <sz val="8"/>
        <rFont val="Arial"/>
        <family val="2"/>
        <charset val="186"/>
      </rPr>
      <t>iespējams izmantot analogas kvalitātes citu ražotāju izstrādājumus.</t>
    </r>
  </si>
  <si>
    <t>Tāmes izmaksas</t>
  </si>
  <si>
    <t>Ls</t>
  </si>
  <si>
    <t>Pārbaudīja</t>
  </si>
  <si>
    <t>darbietilp., c/h.</t>
  </si>
  <si>
    <t>Pavisam kopā</t>
  </si>
  <si>
    <t>Būvniecības koptāme</t>
  </si>
  <si>
    <t>Kopsavilkuma aprēķini pa darbu vai konstruktīvo elementu veidiem</t>
  </si>
  <si>
    <t>t.sk. darba aizsardzība</t>
  </si>
  <si>
    <t xml:space="preserve">Nr. P.k </t>
  </si>
  <si>
    <t xml:space="preserve"> Finanšu rezerve neparedzētiem darbiem (2%)</t>
  </si>
  <si>
    <t>Pavisam būvniecības izmaksas</t>
  </si>
  <si>
    <t>Ar būvniecību saistītie pārējie izdevumi:</t>
  </si>
  <si>
    <t>Izpētes un projektēšanas darbi</t>
  </si>
  <si>
    <t>APSTIPRINU</t>
  </si>
  <si>
    <t>(pasūtītāja paraksts un tā atšifrējums)</t>
  </si>
  <si>
    <t>Z.v.</t>
  </si>
  <si>
    <t>_____.gada _____.______________</t>
  </si>
  <si>
    <t>Kods</t>
  </si>
  <si>
    <t>Kopējā darbietilpība, c/h</t>
  </si>
  <si>
    <t>Nepie- ciešamais laiks (c/h)</t>
  </si>
  <si>
    <t>Būvuzraudzība (2%)</t>
  </si>
  <si>
    <t>Autoruzraudzība (0.6%)</t>
  </si>
  <si>
    <t>Aprīkojums būvdarbu laikā atbilstoši Ministru kabineta noteikumiem nr.421 "Noteikumi par darba vietu aprīkošanu uz ceļiem". Pagaidu satiksmes organizācijas visā būvdarbu izpildes laikā, tajā skaitā apbraucamo ceļu uzturēšana (bedrīšu remonts, laistīšana u.c.)</t>
  </si>
  <si>
    <t>kompl.</t>
  </si>
  <si>
    <t>Būvtāfeles 2x2m uzstādīšana</t>
  </si>
  <si>
    <t>gab.</t>
  </si>
  <si>
    <t xml:space="preserve">Izpilddokumentācijas sagatavošana objekta nodošanai ekspluatācijā </t>
  </si>
  <si>
    <t>Trases nospraušana</t>
  </si>
  <si>
    <t>m</t>
  </si>
  <si>
    <t xml:space="preserve"> - atsevišķu punktu nospraušana</t>
  </si>
  <si>
    <t>Demontāžas darbi</t>
  </si>
  <si>
    <t>Augu zemes noņemšana, aizvešana un izlīdzināšana, h=10cm</t>
  </si>
  <si>
    <r>
      <t>m</t>
    </r>
    <r>
      <rPr>
        <vertAlign val="superscript"/>
        <sz val="10"/>
        <rFont val="Times New Roman"/>
        <family val="1"/>
        <charset val="186"/>
      </rPr>
      <t xml:space="preserve">2 </t>
    </r>
  </si>
  <si>
    <t>Atsevišķi augošu koku zāģēšana, celmu izraušana un aizvešana</t>
  </si>
  <si>
    <t>Demontēt esošo brauktuves barjeru ietves izbūves posmā, (transportēšana uz atbērtni)</t>
  </si>
  <si>
    <t>laukaumens bruģa demontāža, (transportēšana uz atbērtni)</t>
  </si>
  <si>
    <t>Betona apmaļu demontāža, (transportēšana uz atbērtni)</t>
  </si>
  <si>
    <t>Zemes darbi</t>
  </si>
  <si>
    <t>Ierakuma izbūve (gultnes rakšana, profilēšana) (liekās grunts transportēšana uz atbērtni)</t>
  </si>
  <si>
    <r>
      <t>m</t>
    </r>
    <r>
      <rPr>
        <vertAlign val="superscript"/>
        <sz val="10"/>
        <rFont val="Times New Roman"/>
        <family val="1"/>
        <charset val="186"/>
      </rPr>
      <t>3</t>
    </r>
  </si>
  <si>
    <t xml:space="preserve">Segumu izbūve </t>
  </si>
  <si>
    <t>Ietves segas konstrukcijas izbūve</t>
  </si>
  <si>
    <t xml:space="preserve"> - Salizturīgās kārtas izbūve, h=30cm</t>
  </si>
  <si>
    <t xml:space="preserve"> - Minerālmateriālu pamata nesošās kārtas no maisījuma izbūve, h=15cm</t>
  </si>
  <si>
    <r>
      <t>m</t>
    </r>
    <r>
      <rPr>
        <vertAlign val="superscript"/>
        <sz val="10"/>
        <rFont val="Times New Roman"/>
        <family val="1"/>
        <charset val="186"/>
      </rPr>
      <t>2</t>
    </r>
  </si>
  <si>
    <t xml:space="preserve"> - šķembu izsijas, h=3cm</t>
  </si>
  <si>
    <t xml:space="preserve"> - ietves bruģakmens, h=6cm, prizma T6 pelēkā krāsā</t>
  </si>
  <si>
    <t>Esošā seguma remonta zona</t>
  </si>
  <si>
    <t xml:space="preserve"> - brauktuves asfaltbetona remontzona, tai skaitā esošā asfalta frēzēšana, AC11 ieklāšana, h=4cm, apakškārtu izbūve pie apmales (atjaunošana esošajā biezumā)</t>
  </si>
  <si>
    <r>
      <t>m</t>
    </r>
    <r>
      <rPr>
        <vertAlign val="superscript"/>
        <sz val="10"/>
        <rFont val="Times New Roman"/>
        <family val="1"/>
        <charset val="186"/>
      </rPr>
      <t>2</t>
    </r>
    <r>
      <rPr>
        <sz val="10"/>
        <rFont val="Arial"/>
        <family val="2"/>
        <charset val="186"/>
      </rPr>
      <t/>
    </r>
  </si>
  <si>
    <t>Konstrukcijas</t>
  </si>
  <si>
    <t>Betona apmales Atbilstoši LVS EN 1340 (3.stiprības klasei) uz iepriekš sagatavota betona pamata</t>
  </si>
  <si>
    <t xml:space="preserve"> - Brauktuves zemā betona apmale 100x22x15</t>
  </si>
  <si>
    <t xml:space="preserve"> - Ietves betona apmale 100x20x8 </t>
  </si>
  <si>
    <t>Ceļa zīmju uzstādīšana, pārcelšana</t>
  </si>
  <si>
    <t>Ceļazīmju vairogu uzstādīšana</t>
  </si>
  <si>
    <t xml:space="preserve"> - ceļa zīmes Nr.518/519 pārcelšana blakus ietvei (Pk 1+81)</t>
  </si>
  <si>
    <t>"Elko" reklāmas plakāta pārcelšana</t>
  </si>
  <si>
    <t>Ceļa zīmes balsta uzstādīšana</t>
  </si>
  <si>
    <t>Apzaļumošana</t>
  </si>
  <si>
    <t>Zemes klātnes nogāžu un teritorijas planēšana, apzaļumošana ar augu zemi sijātu, bez rupju frakciju piemaisījumiem, apsēšana ar daudzgadīgo zālāju sēklām, h=10cm</t>
  </si>
  <si>
    <t>Lattelecom</t>
  </si>
  <si>
    <t xml:space="preserve">Sakaru kanalizācijas rezerves caurules D110 izbūve (tai skaitā tranšeju rakšana, aizbēršana un citi ar to saistītie darbi un materiāli) </t>
  </si>
  <si>
    <t>Sagatavošanās darbi</t>
  </si>
  <si>
    <t>1</t>
  </si>
  <si>
    <t>2</t>
  </si>
  <si>
    <t>3</t>
  </si>
  <si>
    <t>7</t>
  </si>
  <si>
    <t>8</t>
  </si>
  <si>
    <t>03-00000</t>
  </si>
  <si>
    <t>02-00000</t>
  </si>
  <si>
    <t>35-00000</t>
  </si>
  <si>
    <t>05-00000</t>
  </si>
  <si>
    <t>07-00000</t>
  </si>
  <si>
    <t>31-00000</t>
  </si>
  <si>
    <t>23-00000</t>
  </si>
  <si>
    <t>Ietves izbūve</t>
  </si>
  <si>
    <t>„Mežmalas ielas (daļas) rekonstrukcija ar gājēju ietvi, veloceliņu, ielu apgaismojumu un lietus ūdens kanalizāciju A/C A7 – Zālītes (Mežamalas iela), Krustkalni, Ķekavas pag., Ķekavas nov”</t>
  </si>
  <si>
    <t>Mežmalas iela</t>
  </si>
  <si>
    <t>Tāme sastādīta 2013.gada jūlijā</t>
  </si>
  <si>
    <t>1.kārta</t>
  </si>
  <si>
    <t>gb.</t>
  </si>
  <si>
    <t>Būvniecības izmaksu tāme - 1.kārta</t>
  </si>
  <si>
    <r>
      <t>1. Lokālā tāme Nr.__</t>
    </r>
    <r>
      <rPr>
        <i/>
        <sz val="10"/>
        <rFont val="Times New Roman"/>
        <family val="1"/>
        <charset val="186"/>
      </rPr>
      <t>1-1</t>
    </r>
    <r>
      <rPr>
        <b/>
        <sz val="10"/>
        <rFont val="Times New Roman"/>
        <family val="1"/>
        <charset val="186"/>
      </rPr>
      <t>___</t>
    </r>
  </si>
  <si>
    <t>Objekta izmaksas (Ls) 1.kārta</t>
  </si>
  <si>
    <t>Objekta izmaksas (Ls) 2.kārta</t>
  </si>
  <si>
    <t>Objekta izmaksas (Ls) 3.kārta</t>
  </si>
  <si>
    <t>Objekta izmaksas (Ls) 4.kārta</t>
  </si>
  <si>
    <r>
      <t>1. Lokālā tāme Nr.__</t>
    </r>
    <r>
      <rPr>
        <i/>
        <sz val="10"/>
        <rFont val="Times New Roman"/>
        <family val="1"/>
        <charset val="186"/>
      </rPr>
      <t>2-1</t>
    </r>
    <r>
      <rPr>
        <b/>
        <sz val="10"/>
        <rFont val="Times New Roman"/>
        <family val="1"/>
        <charset val="186"/>
      </rPr>
      <t>___</t>
    </r>
  </si>
  <si>
    <t>ELT apgaismojuma tīklu rekonstrukcija</t>
  </si>
  <si>
    <t>El. kabelis AXPK-4x16</t>
  </si>
  <si>
    <t>El. kabelis NYM-J-3x1,5</t>
  </si>
  <si>
    <t>Gala apdare EPKT-0015</t>
  </si>
  <si>
    <t>Nozarošanas spaiļu komplekts SV-15</t>
  </si>
  <si>
    <t>Kabeļu kurpes SAL 1.2 10-50 Al</t>
  </si>
  <si>
    <t>Automātslēdzis, C4A, 230V, 6kA</t>
  </si>
  <si>
    <t>Cinkots metāla balsts, P6.5</t>
  </si>
  <si>
    <t>Cinkots metāla balsts parka tipa, P5.5</t>
  </si>
  <si>
    <t>Balsta betona pamats, P-1.3</t>
  </si>
  <si>
    <t>Balsta betona pamats, P-0.8</t>
  </si>
  <si>
    <t>Apgaismojuma balsta gumijas blīve</t>
  </si>
  <si>
    <t xml:space="preserve">Apgaismes konsole, L veida (H=2,0m, L=1,5m) </t>
  </si>
  <si>
    <t>Gaismeklis SGS-102, IP-65</t>
  </si>
  <si>
    <t>Gaismeklis EPS-300, IP-65</t>
  </si>
  <si>
    <t>Augstspiediena nātrija spuldze 230V, 100W</t>
  </si>
  <si>
    <t>PVC caurule ø 75mm, 2klase</t>
  </si>
  <si>
    <t>Kabeļa bridinājuma lente</t>
  </si>
  <si>
    <t>Celtniecības smilts</t>
  </si>
  <si>
    <t>m3</t>
  </si>
  <si>
    <t>Palīgmateriāli</t>
  </si>
  <si>
    <t>Bedres rakšana un aizbēršana apgaismojuma balstam</t>
  </si>
  <si>
    <t>Tranšejas rakšana un aizbēršana ar blietēšanu 1 kabelim (1 caurulei)</t>
  </si>
  <si>
    <t>Plastmasas caurules guldīšana gatavā tranšejā</t>
  </si>
  <si>
    <t xml:space="preserve">Liekās grunts aizvešana </t>
  </si>
  <si>
    <t>Kabeļa brīdinājuma lentas ieklāšana</t>
  </si>
  <si>
    <t xml:space="preserve">Objekta sakartošana </t>
  </si>
  <si>
    <t>objekts</t>
  </si>
  <si>
    <t>ZS kabeļa līdz 35 mm2 ieguldīšana gatavā tranšejā</t>
  </si>
  <si>
    <t>ZS kabeļa līdz 35 mm2 ievēršana caurulē</t>
  </si>
  <si>
    <t xml:space="preserve">ZS sausā kabeļa līdz 35 mm2 gala apdare </t>
  </si>
  <si>
    <t>Apgaismošanas balsta montāža</t>
  </si>
  <si>
    <t>Apgaismošanas balsta betona pamata montāža</t>
  </si>
  <si>
    <t>Gaismekļa montāža ar nātrija spuldzem</t>
  </si>
  <si>
    <t>Komutācijas automātu montāža</t>
  </si>
  <si>
    <t>Kabelis NYM pa celtniecības konstrukcijām (stabā)</t>
  </si>
  <si>
    <t>Elektropārvades līnijas ģeodēziskā kontrolkartēšana</t>
  </si>
  <si>
    <t>Rakšanas atļaujas saņemšana</t>
  </si>
  <si>
    <t xml:space="preserve">Ražošanas izmaksas par darba organizāciju un pielaišanu pie darba </t>
  </si>
  <si>
    <t>Transporta un gājēju kustības organizēšana</t>
  </si>
  <si>
    <t>Tehniskās dokumentācijas izgatavošana</t>
  </si>
  <si>
    <t>Objekta sagatavošana nodošanai-pieņemšanai ekspluatācijā</t>
  </si>
  <si>
    <t>Materiāli</t>
  </si>
  <si>
    <t>Darbu apjomi</t>
  </si>
  <si>
    <t>22-00000</t>
  </si>
  <si>
    <t>Tāmi sastādīja  sertificēts būvinženieris. Sertifikāta Nr. ______</t>
  </si>
  <si>
    <t>(_____________)</t>
  </si>
  <si>
    <t>(_____________________)</t>
  </si>
  <si>
    <t>Tāmi pārbaudīja sertificēts būvinženieris. Sertifikāta Nr. __________</t>
  </si>
  <si>
    <t xml:space="preserve">Tāmi sastādīja  sertificēts būvinženieris. Sertifikāta Nr. </t>
  </si>
  <si>
    <t xml:space="preserve">Tāmi pārbaudīja sertificēts būvinženieris. Sertifikāta Nr. </t>
  </si>
  <si>
    <t>(______________)</t>
  </si>
  <si>
    <t>Virsizdevumi (__%)</t>
  </si>
  <si>
    <t>Peļņa (__%)</t>
  </si>
  <si>
    <t xml:space="preserve">sertifikāta Nr. </t>
  </si>
  <si>
    <t>Tāmi sastādīja sertificēts būvinženieris  __________________   (_________________)</t>
  </si>
  <si>
    <t>Tāmi sastādīja sertificēts būvinženieris  __________________   (________________)</t>
  </si>
  <si>
    <t>Tāmi sastādīja sertificēts būvinženieris  __________________   (_______________)</t>
  </si>
  <si>
    <t>Tāmi sastādīja sertificēts būvinženieris  __________________   (______________)</t>
  </si>
  <si>
    <t>Apgaismes kabeļa rezerves caurule (PVC caurule ø 75mm, 2klase)</t>
  </si>
  <si>
    <t>Kategorijas likme (Ls/h)//EUR/h</t>
  </si>
  <si>
    <t>Darba alga (Ls//EUR)</t>
  </si>
  <si>
    <t>Materiāli     (Ls//EUR)</t>
  </si>
  <si>
    <t>Mehāniskā transporta amortizācija (Ls//EUR)</t>
  </si>
  <si>
    <t>Kopā (Ls//EUR)</t>
  </si>
  <si>
    <t>Summa (Ls//EUR)</t>
  </si>
  <si>
    <t>Ls//EUR</t>
  </si>
  <si>
    <t>Objekta izmaksas (Ls//EUR)</t>
  </si>
  <si>
    <t>Kategorijas likme (Ls/h//EUR/h)</t>
  </si>
  <si>
    <t>Tāmes izmaksas (Ls//EUR)</t>
  </si>
  <si>
    <t>darba alga, Ls//EUR</t>
  </si>
  <si>
    <t>materiāli, Ls//EUR</t>
  </si>
  <si>
    <t>mehan., Ls//EUR</t>
  </si>
  <si>
    <t>Par kopējo summu, Ls//EUR</t>
  </si>
</sst>
</file>

<file path=xl/styles.xml><?xml version="1.0" encoding="utf-8"?>
<styleSheet xmlns="http://schemas.openxmlformats.org/spreadsheetml/2006/main">
  <numFmts count="2">
    <numFmt numFmtId="164" formatCode="[$€-2]\ #,##0.00_);[Red]\([$€-2]\ #,##0.00\)"/>
    <numFmt numFmtId="165" formatCode="0.0"/>
  </numFmts>
  <fonts count="38">
    <font>
      <sz val="10"/>
      <name val="Arial"/>
      <charset val="186"/>
    </font>
    <font>
      <sz val="10"/>
      <name val="Arial"/>
      <family val="2"/>
      <charset val="186"/>
    </font>
    <font>
      <b/>
      <sz val="10"/>
      <name val="Times New Roman"/>
      <family val="1"/>
      <charset val="186"/>
    </font>
    <font>
      <sz val="10"/>
      <name val="Times New Roman"/>
      <family val="1"/>
      <charset val="186"/>
    </font>
    <font>
      <i/>
      <sz val="10"/>
      <name val="Times New Roman"/>
      <family val="1"/>
      <charset val="186"/>
    </font>
    <font>
      <b/>
      <sz val="14"/>
      <name val="Times New Roman"/>
      <family val="1"/>
      <charset val="186"/>
    </font>
    <font>
      <b/>
      <i/>
      <sz val="10"/>
      <name val="Times New Roman"/>
      <family val="1"/>
      <charset val="186"/>
    </font>
    <font>
      <b/>
      <i/>
      <sz val="11"/>
      <name val="Times New Roman"/>
      <family val="1"/>
      <charset val="186"/>
    </font>
    <font>
      <sz val="10"/>
      <name val="Arial"/>
      <family val="2"/>
    </font>
    <font>
      <b/>
      <sz val="14"/>
      <name val="Times New Roman"/>
      <family val="1"/>
    </font>
    <font>
      <sz val="10"/>
      <name val="Times New Roman"/>
      <family val="1"/>
    </font>
    <font>
      <i/>
      <sz val="10"/>
      <name val="Times New Roman"/>
      <family val="1"/>
    </font>
    <font>
      <b/>
      <sz val="12"/>
      <name val="Times New Roman"/>
      <family val="1"/>
    </font>
    <font>
      <b/>
      <sz val="10"/>
      <name val="Times New Roman"/>
      <family val="1"/>
    </font>
    <font>
      <sz val="8"/>
      <name val="Times New Roman"/>
      <family val="1"/>
    </font>
    <font>
      <u/>
      <sz val="10"/>
      <name val="Times New Roman"/>
      <family val="1"/>
    </font>
    <font>
      <sz val="10"/>
      <name val="Arial Narrow"/>
      <family val="2"/>
      <charset val="204"/>
    </font>
    <font>
      <b/>
      <sz val="10"/>
      <name val="Arial Narrow"/>
      <family val="2"/>
      <charset val="204"/>
    </font>
    <font>
      <b/>
      <sz val="10"/>
      <name val="Arial"/>
      <family val="2"/>
      <charset val="186"/>
    </font>
    <font>
      <sz val="11"/>
      <color indexed="8"/>
      <name val="Calibri"/>
      <family val="2"/>
      <charset val="186"/>
    </font>
    <font>
      <sz val="10"/>
      <name val="Times New Roman"/>
      <family val="1"/>
      <charset val="204"/>
    </font>
    <font>
      <b/>
      <i/>
      <u/>
      <sz val="8"/>
      <name val="Arial"/>
      <family val="2"/>
      <charset val="186"/>
    </font>
    <font>
      <b/>
      <i/>
      <sz val="8"/>
      <name val="Arial"/>
      <family val="2"/>
      <charset val="186"/>
    </font>
    <font>
      <sz val="10"/>
      <color indexed="10"/>
      <name val="Arial"/>
      <family val="2"/>
      <charset val="186"/>
    </font>
    <font>
      <sz val="8"/>
      <name val="Arial"/>
      <family val="2"/>
      <charset val="186"/>
    </font>
    <font>
      <vertAlign val="superscript"/>
      <sz val="10"/>
      <name val="Arial"/>
      <family val="2"/>
      <charset val="186"/>
    </font>
    <font>
      <i/>
      <u/>
      <sz val="8"/>
      <name val="Arial"/>
      <family val="2"/>
      <charset val="186"/>
    </font>
    <font>
      <u/>
      <sz val="8"/>
      <name val="Arial"/>
      <family val="2"/>
      <charset val="186"/>
    </font>
    <font>
      <sz val="12"/>
      <name val="Times New Roman"/>
      <family val="1"/>
    </font>
    <font>
      <sz val="11"/>
      <name val="Times New Roman"/>
      <family val="1"/>
      <charset val="186"/>
    </font>
    <font>
      <vertAlign val="superscript"/>
      <sz val="10"/>
      <name val="Times New Roman"/>
      <family val="1"/>
      <charset val="186"/>
    </font>
    <font>
      <b/>
      <sz val="11"/>
      <name val="Times New Roman"/>
      <family val="1"/>
      <charset val="186"/>
    </font>
    <font>
      <sz val="10"/>
      <color indexed="8"/>
      <name val="Times New Roman"/>
      <family val="1"/>
      <charset val="186"/>
    </font>
    <font>
      <sz val="10"/>
      <color indexed="10"/>
      <name val="Times New Roman"/>
      <family val="1"/>
      <charset val="186"/>
    </font>
    <font>
      <b/>
      <sz val="12"/>
      <name val="Times New Roman"/>
      <family val="1"/>
      <charset val="186"/>
    </font>
    <font>
      <sz val="10"/>
      <name val="Helv"/>
    </font>
    <font>
      <sz val="10"/>
      <color rgb="FFFF0000"/>
      <name val="Times New Roman"/>
      <family val="1"/>
    </font>
    <font>
      <b/>
      <sz val="10"/>
      <color rgb="FFFF0000"/>
      <name val="Times New Roman"/>
      <family val="1"/>
      <charset val="186"/>
    </font>
  </fonts>
  <fills count="6">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dotted">
        <color indexed="64"/>
      </left>
      <right/>
      <top style="dotted">
        <color indexed="64"/>
      </top>
      <bottom style="dotted">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11">
    <xf numFmtId="0" fontId="0" fillId="0" borderId="0"/>
    <xf numFmtId="164" fontId="3" fillId="0" borderId="0" applyFill="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35" fillId="0" borderId="0"/>
  </cellStyleXfs>
  <cellXfs count="251">
    <xf numFmtId="0" fontId="0" fillId="0" borderId="0" xfId="0"/>
    <xf numFmtId="0" fontId="3" fillId="0" borderId="0" xfId="0" applyFont="1" applyFill="1"/>
    <xf numFmtId="0" fontId="3" fillId="0" borderId="0" xfId="0" applyFont="1" applyFill="1" applyAlignment="1">
      <alignment horizontal="center"/>
    </xf>
    <xf numFmtId="0" fontId="3" fillId="0" borderId="0" xfId="0" applyFont="1" applyFill="1" applyAlignment="1">
      <alignment horizontal="left"/>
    </xf>
    <xf numFmtId="0" fontId="2" fillId="0" borderId="0" xfId="0" applyFont="1" applyFill="1" applyAlignment="1">
      <alignment horizontal="left"/>
    </xf>
    <xf numFmtId="0" fontId="4" fillId="0" borderId="0" xfId="0" applyFont="1" applyFill="1" applyAlignment="1"/>
    <xf numFmtId="0" fontId="3" fillId="0" borderId="1" xfId="0" applyFont="1" applyFill="1" applyBorder="1"/>
    <xf numFmtId="0" fontId="3" fillId="0" borderId="2" xfId="0" applyFont="1" applyFill="1" applyBorder="1" applyAlignment="1">
      <alignment horizontal="center" vertical="center" wrapText="1"/>
    </xf>
    <xf numFmtId="0" fontId="3" fillId="0" borderId="1" xfId="0" applyFont="1" applyFill="1" applyBorder="1" applyAlignment="1">
      <alignment horizontal="center"/>
    </xf>
    <xf numFmtId="0" fontId="3" fillId="0" borderId="5" xfId="0" applyFont="1" applyFill="1" applyBorder="1"/>
    <xf numFmtId="0" fontId="10" fillId="0" borderId="0" xfId="8" applyFont="1" applyFill="1"/>
    <xf numFmtId="0" fontId="10" fillId="0" borderId="0" xfId="8" applyFont="1" applyFill="1" applyAlignment="1">
      <alignment horizontal="left"/>
    </xf>
    <xf numFmtId="0" fontId="11" fillId="0" borderId="0" xfId="8" applyFont="1" applyFill="1" applyAlignment="1"/>
    <xf numFmtId="0" fontId="10" fillId="0" borderId="0" xfId="8" applyFont="1" applyFill="1" applyAlignment="1">
      <alignment horizontal="center"/>
    </xf>
    <xf numFmtId="1" fontId="10" fillId="0" borderId="6" xfId="8" applyNumberFormat="1" applyFont="1" applyFill="1" applyBorder="1" applyAlignment="1">
      <alignment horizontal="left" vertical="center" wrapText="1"/>
    </xf>
    <xf numFmtId="0" fontId="10" fillId="0" borderId="1" xfId="8" applyFont="1" applyFill="1" applyBorder="1" applyAlignment="1"/>
    <xf numFmtId="4" fontId="10" fillId="0" borderId="0" xfId="8" applyNumberFormat="1" applyFont="1" applyFill="1"/>
    <xf numFmtId="0" fontId="10" fillId="0" borderId="0" xfId="8" applyFont="1" applyFill="1" applyBorder="1" applyAlignment="1">
      <alignment horizontal="center"/>
    </xf>
    <xf numFmtId="0" fontId="10" fillId="0" borderId="7" xfId="8" applyFont="1" applyBorder="1" applyAlignment="1">
      <alignment wrapText="1"/>
    </xf>
    <xf numFmtId="0" fontId="14" fillId="0" borderId="0" xfId="8" applyFont="1" applyAlignment="1">
      <alignment horizontal="center" wrapText="1"/>
    </xf>
    <xf numFmtId="0" fontId="10" fillId="0" borderId="7" xfId="8" applyFont="1" applyFill="1" applyBorder="1" applyAlignment="1">
      <alignment horizontal="center"/>
    </xf>
    <xf numFmtId="0" fontId="15" fillId="0" borderId="0" xfId="8" applyFont="1" applyFill="1" applyAlignment="1">
      <alignment horizontal="left"/>
    </xf>
    <xf numFmtId="4" fontId="13" fillId="3" borderId="8" xfId="8" applyNumberFormat="1" applyFont="1" applyFill="1" applyBorder="1" applyAlignment="1">
      <alignment horizontal="center"/>
    </xf>
    <xf numFmtId="4" fontId="10" fillId="4" borderId="1" xfId="8" applyNumberFormat="1" applyFont="1" applyFill="1" applyBorder="1" applyAlignment="1">
      <alignment horizontal="center" vertical="center" wrapText="1"/>
    </xf>
    <xf numFmtId="4" fontId="10" fillId="4" borderId="1" xfId="8" applyNumberFormat="1" applyFont="1" applyFill="1" applyBorder="1" applyAlignment="1">
      <alignment horizontal="center"/>
    </xf>
    <xf numFmtId="4" fontId="10" fillId="4" borderId="9" xfId="8" applyNumberFormat="1" applyFont="1" applyFill="1" applyBorder="1" applyAlignment="1">
      <alignment horizontal="center"/>
    </xf>
    <xf numFmtId="0" fontId="10" fillId="0" borderId="0" xfId="8" applyFont="1" applyAlignment="1">
      <alignment horizontal="center" wrapText="1"/>
    </xf>
    <xf numFmtId="0" fontId="3" fillId="0" borderId="5" xfId="0" applyFont="1" applyFill="1" applyBorder="1" applyAlignment="1">
      <alignment horizontal="center"/>
    </xf>
    <xf numFmtId="0" fontId="3" fillId="0" borderId="1" xfId="0" applyFont="1" applyFill="1" applyBorder="1" applyAlignment="1">
      <alignment horizontal="center" vertical="center"/>
    </xf>
    <xf numFmtId="0" fontId="6" fillId="0" borderId="10" xfId="0" applyFont="1" applyFill="1" applyBorder="1" applyAlignment="1">
      <alignment horizontal="center"/>
    </xf>
    <xf numFmtId="0" fontId="6" fillId="0" borderId="5" xfId="0" applyFont="1" applyFill="1" applyBorder="1" applyAlignment="1">
      <alignment horizontal="center"/>
    </xf>
    <xf numFmtId="0" fontId="6" fillId="0" borderId="8" xfId="0" applyFont="1" applyFill="1" applyBorder="1" applyAlignment="1">
      <alignment horizontal="center"/>
    </xf>
    <xf numFmtId="4" fontId="17" fillId="0" borderId="0" xfId="0" applyNumberFormat="1" applyFont="1" applyFill="1" applyBorder="1" applyAlignment="1">
      <alignment horizontal="center" vertical="center"/>
    </xf>
    <xf numFmtId="4" fontId="16" fillId="0" borderId="0" xfId="0" applyNumberFormat="1" applyFont="1" applyFill="1" applyBorder="1" applyAlignment="1">
      <alignment horizontal="left" vertical="center"/>
    </xf>
    <xf numFmtId="0" fontId="18" fillId="0" borderId="0" xfId="0" applyFont="1" applyFill="1"/>
    <xf numFmtId="0" fontId="1" fillId="0" borderId="0" xfId="0" applyFont="1" applyFill="1" applyAlignment="1">
      <alignment horizontal="center" vertical="center"/>
    </xf>
    <xf numFmtId="0" fontId="1" fillId="0" borderId="0" xfId="0" applyFont="1" applyFill="1"/>
    <xf numFmtId="165" fontId="4" fillId="0" borderId="6" xfId="0" applyNumberFormat="1" applyFont="1" applyFill="1" applyBorder="1" applyAlignment="1">
      <alignment horizontal="center" vertical="center"/>
    </xf>
    <xf numFmtId="0" fontId="3" fillId="0" borderId="9" xfId="0" applyFont="1" applyFill="1" applyBorder="1" applyAlignment="1">
      <alignment horizontal="center" vertical="center"/>
    </xf>
    <xf numFmtId="0" fontId="6" fillId="0" borderId="11" xfId="0" applyFont="1" applyFill="1" applyBorder="1"/>
    <xf numFmtId="4" fontId="10" fillId="0" borderId="1" xfId="8" applyNumberFormat="1" applyFont="1" applyFill="1" applyBorder="1" applyAlignment="1">
      <alignment horizontal="center" vertical="center" wrapText="1"/>
    </xf>
    <xf numFmtId="0" fontId="1" fillId="0" borderId="0" xfId="0" applyFont="1" applyFill="1" applyAlignment="1">
      <alignment horizontal="left"/>
    </xf>
    <xf numFmtId="0" fontId="7" fillId="0" borderId="12" xfId="0" applyFont="1" applyFill="1" applyBorder="1" applyAlignment="1">
      <alignment horizontal="center" vertical="center"/>
    </xf>
    <xf numFmtId="4" fontId="10" fillId="0" borderId="1" xfId="8" applyNumberFormat="1" applyFont="1" applyFill="1" applyBorder="1" applyAlignment="1">
      <alignment horizontal="center"/>
    </xf>
    <xf numFmtId="4" fontId="10" fillId="0" borderId="9" xfId="8" applyNumberFormat="1" applyFont="1" applyFill="1" applyBorder="1" applyAlignment="1">
      <alignment horizontal="center"/>
    </xf>
    <xf numFmtId="0" fontId="3" fillId="0" borderId="13" xfId="0" applyFont="1" applyFill="1" applyBorder="1" applyAlignment="1">
      <alignment horizontal="center"/>
    </xf>
    <xf numFmtId="0" fontId="3" fillId="0" borderId="13" xfId="0" applyFont="1" applyFill="1" applyBorder="1"/>
    <xf numFmtId="0" fontId="6" fillId="0" borderId="14" xfId="0" applyFont="1" applyFill="1" applyBorder="1"/>
    <xf numFmtId="0" fontId="6" fillId="0" borderId="15" xfId="0" applyFont="1" applyFill="1" applyBorder="1" applyAlignment="1">
      <alignment horizontal="center" vertical="center"/>
    </xf>
    <xf numFmtId="0" fontId="3" fillId="0" borderId="0" xfId="3" applyFont="1" applyFill="1"/>
    <xf numFmtId="0" fontId="3" fillId="0" borderId="12" xfId="3" applyFont="1" applyFill="1" applyBorder="1" applyAlignment="1">
      <alignment horizontal="center" vertical="center" wrapText="1"/>
    </xf>
    <xf numFmtId="0" fontId="3" fillId="0" borderId="15" xfId="3" applyFont="1" applyFill="1" applyBorder="1" applyAlignment="1">
      <alignment horizontal="center" vertical="center" wrapText="1"/>
    </xf>
    <xf numFmtId="0" fontId="3" fillId="0" borderId="16" xfId="3" applyFont="1" applyFill="1" applyBorder="1" applyAlignment="1">
      <alignment horizontal="center" vertical="center" wrapText="1"/>
    </xf>
    <xf numFmtId="0" fontId="6" fillId="0" borderId="9" xfId="0" applyFont="1" applyFill="1" applyBorder="1"/>
    <xf numFmtId="0" fontId="6" fillId="0" borderId="8" xfId="0" applyFont="1" applyFill="1" applyBorder="1"/>
    <xf numFmtId="0" fontId="6" fillId="0" borderId="6" xfId="0" applyFont="1" applyFill="1" applyBorder="1" applyAlignment="1">
      <alignment horizontal="center"/>
    </xf>
    <xf numFmtId="0" fontId="6" fillId="0" borderId="9" xfId="0" applyFont="1" applyFill="1" applyBorder="1" applyAlignment="1">
      <alignment horizontal="center"/>
    </xf>
    <xf numFmtId="0" fontId="2" fillId="0" borderId="17" xfId="6" applyFont="1" applyFill="1" applyBorder="1" applyAlignment="1">
      <alignment horizontal="right" wrapText="1"/>
    </xf>
    <xf numFmtId="165" fontId="2" fillId="0" borderId="18" xfId="6" applyNumberFormat="1" applyFont="1" applyFill="1" applyBorder="1" applyAlignment="1">
      <alignment horizontal="center" wrapText="1"/>
    </xf>
    <xf numFmtId="0" fontId="3" fillId="0" borderId="6" xfId="0" applyFont="1" applyFill="1" applyBorder="1" applyAlignment="1">
      <alignment horizontal="center"/>
    </xf>
    <xf numFmtId="2" fontId="3" fillId="0" borderId="1" xfId="0" applyNumberFormat="1" applyFont="1" applyFill="1" applyBorder="1" applyAlignment="1">
      <alignment horizontal="center" vertical="center"/>
    </xf>
    <xf numFmtId="0" fontId="6" fillId="0" borderId="1" xfId="0" applyFont="1" applyFill="1" applyBorder="1" applyAlignment="1">
      <alignment horizontal="center"/>
    </xf>
    <xf numFmtId="0" fontId="3" fillId="0" borderId="10" xfId="0" applyFont="1" applyFill="1" applyBorder="1" applyAlignment="1">
      <alignment horizontal="center"/>
    </xf>
    <xf numFmtId="0" fontId="21" fillId="0" borderId="0" xfId="0" applyFont="1" applyFill="1" applyAlignment="1">
      <alignment horizontal="center"/>
    </xf>
    <xf numFmtId="0" fontId="23" fillId="0" borderId="0" xfId="0" applyFont="1" applyFill="1" applyAlignment="1">
      <alignment horizontal="left" vertical="center" wrapText="1"/>
    </xf>
    <xf numFmtId="0" fontId="23" fillId="0" borderId="0" xfId="0" applyFont="1" applyFill="1" applyAlignment="1">
      <alignment horizontal="center"/>
    </xf>
    <xf numFmtId="1" fontId="23" fillId="0" borderId="0" xfId="0" applyNumberFormat="1" applyFont="1" applyFill="1" applyAlignment="1">
      <alignment horizontal="center"/>
    </xf>
    <xf numFmtId="0" fontId="24" fillId="0" borderId="19" xfId="0" applyFont="1" applyFill="1" applyBorder="1" applyAlignment="1">
      <alignment horizontal="center" vertical="center"/>
    </xf>
    <xf numFmtId="0" fontId="24" fillId="0" borderId="19"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Fill="1"/>
    <xf numFmtId="0" fontId="1" fillId="0" borderId="0" xfId="0" applyFont="1" applyFill="1" applyAlignment="1">
      <alignment vertical="center"/>
    </xf>
    <xf numFmtId="0" fontId="0" fillId="0" borderId="0" xfId="0" applyFill="1" applyAlignment="1">
      <alignment horizontal="center"/>
    </xf>
    <xf numFmtId="0" fontId="25" fillId="0" borderId="0" xfId="0" applyFont="1" applyFill="1" applyAlignment="1">
      <alignment vertical="top"/>
    </xf>
    <xf numFmtId="0" fontId="24" fillId="0" borderId="0" xfId="0" applyFont="1" applyFill="1" applyBorder="1" applyAlignment="1">
      <alignment horizontal="center" vertical="top" wrapText="1"/>
    </xf>
    <xf numFmtId="0" fontId="10" fillId="0" borderId="0" xfId="8" applyFont="1" applyFill="1" applyAlignment="1">
      <alignment horizontal="center" wrapText="1"/>
    </xf>
    <xf numFmtId="0" fontId="3" fillId="0" borderId="0" xfId="3" applyFont="1" applyFill="1" applyAlignment="1">
      <alignment horizontal="right"/>
    </xf>
    <xf numFmtId="165" fontId="3" fillId="0" borderId="0" xfId="3" applyNumberFormat="1" applyFont="1" applyFill="1"/>
    <xf numFmtId="2" fontId="3" fillId="0" borderId="1" xfId="0" applyNumberFormat="1" applyFont="1" applyFill="1" applyBorder="1" applyAlignment="1">
      <alignment horizontal="center" vertical="center" wrapText="1"/>
    </xf>
    <xf numFmtId="2" fontId="3" fillId="0" borderId="6" xfId="9" applyNumberFormat="1" applyFont="1" applyFill="1" applyBorder="1" applyAlignment="1">
      <alignment horizontal="center" vertical="center"/>
    </xf>
    <xf numFmtId="2" fontId="3" fillId="0" borderId="1" xfId="9" applyNumberFormat="1" applyFont="1" applyFill="1" applyBorder="1" applyAlignment="1">
      <alignment horizontal="center" vertical="center"/>
    </xf>
    <xf numFmtId="2" fontId="3" fillId="0" borderId="9" xfId="9" applyNumberFormat="1" applyFont="1" applyFill="1" applyBorder="1" applyAlignment="1">
      <alignment horizontal="center" vertical="center"/>
    </xf>
    <xf numFmtId="2" fontId="3" fillId="0" borderId="1" xfId="0" applyNumberFormat="1" applyFont="1" applyFill="1" applyBorder="1" applyAlignment="1">
      <alignment vertical="center" wrapText="1"/>
    </xf>
    <xf numFmtId="0" fontId="3" fillId="0" borderId="20" xfId="0" applyFont="1" applyFill="1" applyBorder="1" applyAlignment="1">
      <alignment horizontal="center"/>
    </xf>
    <xf numFmtId="0" fontId="6" fillId="0" borderId="21" xfId="0" applyFont="1" applyFill="1" applyBorder="1"/>
    <xf numFmtId="0" fontId="2" fillId="0" borderId="22" xfId="6" applyFont="1" applyFill="1" applyBorder="1" applyAlignment="1">
      <alignment horizontal="right" wrapText="1"/>
    </xf>
    <xf numFmtId="165" fontId="2" fillId="0" borderId="23" xfId="6" applyNumberFormat="1" applyFont="1" applyFill="1" applyBorder="1" applyAlignment="1">
      <alignment horizontal="center" wrapText="1"/>
    </xf>
    <xf numFmtId="0" fontId="3" fillId="0" borderId="9" xfId="0" applyNumberFormat="1" applyFont="1" applyFill="1" applyBorder="1" applyAlignment="1">
      <alignment horizontal="center" vertical="center" wrapText="1"/>
    </xf>
    <xf numFmtId="2"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4" fillId="0" borderId="0" xfId="3" applyFont="1" applyFill="1" applyAlignment="1"/>
    <xf numFmtId="4" fontId="3" fillId="0" borderId="1" xfId="3" applyNumberFormat="1" applyFont="1" applyFill="1" applyBorder="1" applyAlignment="1">
      <alignment horizontal="center" vertical="center" wrapText="1"/>
    </xf>
    <xf numFmtId="0" fontId="3" fillId="0" borderId="1" xfId="3" applyFont="1" applyFill="1" applyBorder="1" applyAlignment="1"/>
    <xf numFmtId="4" fontId="13" fillId="2" borderId="24" xfId="3" applyNumberFormat="1" applyFont="1" applyFill="1" applyBorder="1" applyAlignment="1">
      <alignment horizontal="center" vertical="center"/>
    </xf>
    <xf numFmtId="4" fontId="13" fillId="2" borderId="9" xfId="3" applyNumberFormat="1" applyFont="1" applyFill="1" applyBorder="1" applyAlignment="1">
      <alignment horizontal="center" vertical="center"/>
    </xf>
    <xf numFmtId="0" fontId="36" fillId="0" borderId="0" xfId="8" applyFont="1" applyFill="1"/>
    <xf numFmtId="1" fontId="10" fillId="0" borderId="6" xfId="8" applyNumberFormat="1" applyFont="1" applyFill="1" applyBorder="1" applyAlignment="1">
      <alignment horizontal="center" vertical="center" wrapText="1"/>
    </xf>
    <xf numFmtId="4" fontId="3" fillId="0" borderId="9" xfId="3" applyNumberFormat="1" applyFont="1" applyFill="1" applyBorder="1" applyAlignment="1">
      <alignment horizontal="center" vertical="center" wrapText="1"/>
    </xf>
    <xf numFmtId="4" fontId="37" fillId="0" borderId="0" xfId="8" applyNumberFormat="1" applyFont="1" applyFill="1"/>
    <xf numFmtId="4" fontId="13" fillId="0" borderId="9" xfId="8" applyNumberFormat="1" applyFont="1" applyFill="1" applyBorder="1" applyAlignment="1">
      <alignment horizontal="center" vertical="center" wrapText="1"/>
    </xf>
    <xf numFmtId="0" fontId="37" fillId="0" borderId="0" xfId="8" applyFont="1" applyFill="1"/>
    <xf numFmtId="4" fontId="3" fillId="0" borderId="9" xfId="3" applyNumberFormat="1" applyFont="1" applyFill="1" applyBorder="1" applyAlignment="1">
      <alignment horizontal="center" vertical="center"/>
    </xf>
    <xf numFmtId="0" fontId="10" fillId="0" borderId="0" xfId="8" applyFont="1" applyFill="1" applyAlignment="1"/>
    <xf numFmtId="0" fontId="10" fillId="0" borderId="1" xfId="8" applyFont="1" applyFill="1" applyBorder="1" applyAlignment="1">
      <alignment horizontal="left" vertical="center" wrapText="1"/>
    </xf>
    <xf numFmtId="4" fontId="13" fillId="0" borderId="8" xfId="8" applyNumberFormat="1" applyFont="1" applyFill="1" applyBorder="1" applyAlignment="1">
      <alignment horizontal="center" vertical="center" wrapText="1"/>
    </xf>
    <xf numFmtId="4" fontId="3" fillId="0" borderId="9" xfId="8" applyNumberFormat="1" applyFont="1" applyFill="1" applyBorder="1" applyAlignment="1">
      <alignment horizontal="center"/>
    </xf>
    <xf numFmtId="4" fontId="13" fillId="0" borderId="8" xfId="3" applyNumberFormat="1" applyFont="1" applyFill="1" applyBorder="1" applyAlignment="1">
      <alignment horizontal="center" vertical="center"/>
    </xf>
    <xf numFmtId="0" fontId="10" fillId="0" borderId="0" xfId="8" applyFont="1" applyFill="1" applyAlignment="1">
      <alignment horizontal="right"/>
    </xf>
    <xf numFmtId="0" fontId="10" fillId="0" borderId="7" xfId="8" applyFont="1" applyFill="1" applyBorder="1"/>
    <xf numFmtId="0" fontId="28" fillId="0" borderId="0" xfId="8" applyFont="1" applyFill="1" applyAlignment="1">
      <alignment horizontal="right"/>
    </xf>
    <xf numFmtId="0" fontId="10" fillId="0" borderId="0" xfId="8" applyFont="1" applyFill="1" applyAlignment="1">
      <alignment wrapText="1"/>
    </xf>
    <xf numFmtId="4" fontId="3" fillId="0" borderId="0" xfId="8" applyNumberFormat="1" applyFont="1" applyFill="1" applyAlignment="1">
      <alignment horizontal="left"/>
    </xf>
    <xf numFmtId="4" fontId="13" fillId="0" borderId="5" xfId="8" applyNumberFormat="1"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5" xfId="0" applyFont="1" applyFill="1" applyBorder="1" applyAlignment="1">
      <alignment horizontal="center" vertical="center"/>
    </xf>
    <xf numFmtId="2" fontId="3" fillId="0" borderId="5" xfId="0" applyNumberFormat="1" applyFont="1" applyFill="1" applyBorder="1" applyAlignment="1">
      <alignment vertical="center" wrapText="1"/>
    </xf>
    <xf numFmtId="2" fontId="3" fillId="0" borderId="5" xfId="0" applyNumberFormat="1" applyFont="1" applyFill="1" applyBorder="1" applyAlignment="1">
      <alignment horizontal="center" vertical="center"/>
    </xf>
    <xf numFmtId="2" fontId="3" fillId="0" borderId="10" xfId="9" applyNumberFormat="1" applyFont="1" applyFill="1" applyBorder="1" applyAlignment="1">
      <alignment horizontal="center" vertical="center"/>
    </xf>
    <xf numFmtId="2" fontId="3" fillId="0" borderId="5" xfId="9" applyNumberFormat="1" applyFont="1" applyFill="1" applyBorder="1" applyAlignment="1">
      <alignment horizontal="center" vertical="center"/>
    </xf>
    <xf numFmtId="2" fontId="3" fillId="0" borderId="8" xfId="9" applyNumberFormat="1"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0" fillId="0" borderId="0" xfId="8" applyFont="1" applyFill="1" applyAlignment="1">
      <alignment horizontal="left" vertical="center"/>
    </xf>
    <xf numFmtId="0" fontId="34" fillId="0" borderId="0" xfId="8" applyFont="1" applyFill="1" applyAlignment="1">
      <alignment horizontal="left"/>
    </xf>
    <xf numFmtId="0" fontId="6" fillId="0" borderId="24" xfId="0" applyFont="1" applyFill="1" applyBorder="1"/>
    <xf numFmtId="165" fontId="6" fillId="0" borderId="20" xfId="0" applyNumberFormat="1" applyFont="1" applyFill="1" applyBorder="1" applyAlignment="1">
      <alignment horizontal="center"/>
    </xf>
    <xf numFmtId="165" fontId="6" fillId="0" borderId="13" xfId="0" applyNumberFormat="1" applyFont="1" applyFill="1" applyBorder="1" applyAlignment="1">
      <alignment horizontal="center"/>
    </xf>
    <xf numFmtId="165" fontId="6" fillId="0" borderId="24" xfId="0" applyNumberFormat="1" applyFont="1" applyFill="1" applyBorder="1" applyAlignment="1">
      <alignment horizontal="center"/>
    </xf>
    <xf numFmtId="1" fontId="10" fillId="0" borderId="1" xfId="8" applyNumberFormat="1" applyFont="1" applyFill="1" applyBorder="1" applyAlignment="1">
      <alignment horizontal="center" vertical="center" wrapText="1"/>
    </xf>
    <xf numFmtId="0" fontId="13" fillId="0" borderId="0" xfId="8" applyFont="1" applyFill="1" applyBorder="1" applyAlignment="1">
      <alignment horizontal="right"/>
    </xf>
    <xf numFmtId="4" fontId="13" fillId="0" borderId="0" xfId="8" applyNumberFormat="1" applyFont="1" applyFill="1" applyBorder="1" applyAlignment="1">
      <alignment horizontal="center" vertical="center" wrapText="1"/>
    </xf>
    <xf numFmtId="0" fontId="10" fillId="0" borderId="0" xfId="8" applyFont="1" applyFill="1" applyBorder="1"/>
    <xf numFmtId="0" fontId="10" fillId="0" borderId="0" xfId="8" applyFont="1" applyFill="1" applyBorder="1" applyAlignment="1"/>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top" wrapText="1"/>
    </xf>
    <xf numFmtId="0" fontId="3" fillId="0" borderId="6" xfId="0" applyFont="1" applyFill="1" applyBorder="1" applyAlignment="1">
      <alignment horizontal="center" vertical="center"/>
    </xf>
    <xf numFmtId="165" fontId="3" fillId="0" borderId="9" xfId="0" applyNumberFormat="1" applyFont="1" applyFill="1" applyBorder="1" applyAlignment="1">
      <alignment horizontal="center" vertical="center"/>
    </xf>
    <xf numFmtId="0" fontId="3" fillId="0" borderId="1" xfId="0" applyFont="1" applyFill="1" applyBorder="1" applyAlignment="1">
      <alignment vertical="center" wrapText="1"/>
    </xf>
    <xf numFmtId="0" fontId="20" fillId="0" borderId="1" xfId="1" applyNumberFormat="1" applyFont="1" applyFill="1" applyBorder="1" applyAlignment="1" applyProtection="1">
      <alignment horizontal="center" vertical="center"/>
    </xf>
    <xf numFmtId="2" fontId="3" fillId="0" borderId="9"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29" fillId="0" borderId="1" xfId="0" applyFont="1" applyFill="1" applyBorder="1" applyAlignment="1">
      <alignment horizontal="center" vertical="center"/>
    </xf>
    <xf numFmtId="1" fontId="29" fillId="0" borderId="9"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0" fontId="31" fillId="0" borderId="1" xfId="0" applyFont="1" applyFill="1" applyBorder="1" applyAlignment="1">
      <alignment horizontal="center" vertical="center"/>
    </xf>
    <xf numFmtId="2" fontId="3" fillId="0" borderId="6"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49" fontId="4" fillId="0" borderId="6" xfId="0" applyNumberFormat="1" applyFont="1" applyFill="1" applyBorder="1" applyAlignment="1">
      <alignment horizontal="center" vertical="center"/>
    </xf>
    <xf numFmtId="0" fontId="3" fillId="0" borderId="1" xfId="0" applyFont="1" applyFill="1" applyBorder="1" applyAlignment="1">
      <alignment horizontal="left" wrapText="1"/>
    </xf>
    <xf numFmtId="0" fontId="3"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wrapText="1"/>
    </xf>
    <xf numFmtId="0" fontId="3" fillId="0" borderId="6"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6" fillId="0" borderId="6" xfId="0" applyFont="1" applyFill="1" applyBorder="1" applyAlignment="1">
      <alignment horizontal="center" vertical="center"/>
    </xf>
    <xf numFmtId="0" fontId="33" fillId="0" borderId="9" xfId="0" applyFont="1" applyFill="1" applyBorder="1" applyAlignment="1">
      <alignment horizontal="center" vertical="center"/>
    </xf>
    <xf numFmtId="1" fontId="32" fillId="0" borderId="9" xfId="0" applyNumberFormat="1" applyFont="1" applyFill="1" applyBorder="1" applyAlignment="1">
      <alignment horizontal="center" vertical="center"/>
    </xf>
    <xf numFmtId="0" fontId="32" fillId="0" borderId="9" xfId="0" applyFont="1" applyFill="1" applyBorder="1" applyAlignment="1">
      <alignment horizontal="center" vertical="center"/>
    </xf>
    <xf numFmtId="0" fontId="0" fillId="0" borderId="6" xfId="0" applyFill="1" applyBorder="1"/>
    <xf numFmtId="49" fontId="3" fillId="0" borderId="5"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1" fontId="33" fillId="0" borderId="9" xfId="0" applyNumberFormat="1" applyFont="1" applyFill="1" applyBorder="1" applyAlignment="1">
      <alignment horizontal="center" vertical="center"/>
    </xf>
    <xf numFmtId="0" fontId="3" fillId="0" borderId="0" xfId="0" applyFont="1" applyFill="1" applyAlignment="1">
      <alignment horizontal="left" vertical="center"/>
    </xf>
    <xf numFmtId="0" fontId="3" fillId="0" borderId="1" xfId="3" applyFont="1" applyFill="1" applyBorder="1" applyAlignment="1">
      <alignment horizontal="center" vertical="center" wrapText="1"/>
    </xf>
    <xf numFmtId="0" fontId="3" fillId="0" borderId="6" xfId="3"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0" fontId="6" fillId="0" borderId="12" xfId="0" applyFont="1" applyFill="1" applyBorder="1" applyAlignment="1">
      <alignment horizontal="center" vertical="center"/>
    </xf>
    <xf numFmtId="2" fontId="3" fillId="0" borderId="5"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xf>
    <xf numFmtId="2" fontId="3" fillId="0" borderId="8" xfId="0" applyNumberFormat="1" applyFont="1" applyFill="1" applyBorder="1" applyAlignment="1">
      <alignment horizontal="center" vertical="center"/>
    </xf>
    <xf numFmtId="2" fontId="4" fillId="0" borderId="6" xfId="0" applyNumberFormat="1" applyFont="1" applyFill="1" applyBorder="1" applyAlignment="1">
      <alignment horizontal="center" vertical="center"/>
    </xf>
    <xf numFmtId="2" fontId="4" fillId="0" borderId="10"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2" fillId="5" borderId="1" xfId="8" applyFont="1" applyFill="1" applyBorder="1" applyAlignment="1">
      <alignment horizontal="center" vertical="center" wrapText="1"/>
    </xf>
    <xf numFmtId="0" fontId="3" fillId="0" borderId="0" xfId="3" applyFont="1" applyFill="1" applyBorder="1" applyAlignment="1">
      <alignment horizontal="left" vertical="center" wrapText="1"/>
    </xf>
    <xf numFmtId="0" fontId="10" fillId="0" borderId="28" xfId="8" applyFont="1" applyFill="1" applyBorder="1" applyAlignment="1">
      <alignment horizontal="center"/>
    </xf>
    <xf numFmtId="0" fontId="28" fillId="0" borderId="0" xfId="8" applyFont="1" applyFill="1" applyAlignment="1">
      <alignment horizontal="center"/>
    </xf>
    <xf numFmtId="0" fontId="3" fillId="0" borderId="26" xfId="8" applyFont="1" applyFill="1" applyBorder="1" applyAlignment="1">
      <alignment horizontal="left"/>
    </xf>
    <xf numFmtId="0" fontId="1" fillId="0" borderId="27" xfId="3" applyBorder="1"/>
    <xf numFmtId="0" fontId="12" fillId="5" borderId="15" xfId="8" applyFont="1" applyFill="1" applyBorder="1" applyAlignment="1">
      <alignment horizontal="center" vertical="center" wrapText="1"/>
    </xf>
    <xf numFmtId="0" fontId="12" fillId="5" borderId="6" xfId="8" applyFont="1" applyFill="1" applyBorder="1" applyAlignment="1">
      <alignment horizontal="center" vertical="center" wrapText="1"/>
    </xf>
    <xf numFmtId="0" fontId="12" fillId="5" borderId="12" xfId="8" applyFont="1" applyFill="1" applyBorder="1" applyAlignment="1">
      <alignment horizontal="center" vertical="center" wrapText="1"/>
    </xf>
    <xf numFmtId="0" fontId="12" fillId="5" borderId="1" xfId="8" applyFont="1" applyFill="1" applyBorder="1" applyAlignment="1">
      <alignment horizontal="center" vertical="center" wrapText="1"/>
    </xf>
    <xf numFmtId="0" fontId="12" fillId="5" borderId="16" xfId="8" applyFont="1" applyFill="1" applyBorder="1" applyAlignment="1">
      <alignment horizontal="center" vertical="center" wrapText="1"/>
    </xf>
    <xf numFmtId="0" fontId="12" fillId="5" borderId="9" xfId="8" applyFont="1" applyFill="1" applyBorder="1" applyAlignment="1">
      <alignment horizontal="center" vertical="center" wrapText="1"/>
    </xf>
    <xf numFmtId="0" fontId="13" fillId="0" borderId="6" xfId="8" applyFont="1" applyFill="1" applyBorder="1" applyAlignment="1">
      <alignment horizontal="right"/>
    </xf>
    <xf numFmtId="0" fontId="13" fillId="0" borderId="1" xfId="8" applyFont="1" applyFill="1" applyBorder="1" applyAlignment="1">
      <alignment horizontal="right"/>
    </xf>
    <xf numFmtId="0" fontId="9" fillId="0" borderId="0" xfId="8" applyFont="1" applyFill="1" applyAlignment="1">
      <alignment horizontal="center"/>
    </xf>
    <xf numFmtId="0" fontId="3" fillId="0" borderId="6" xfId="8" applyFont="1" applyFill="1" applyBorder="1" applyAlignment="1">
      <alignment horizontal="right" wrapText="1"/>
    </xf>
    <xf numFmtId="0" fontId="3" fillId="0" borderId="1" xfId="8" applyFont="1" applyFill="1" applyBorder="1" applyAlignment="1">
      <alignment horizontal="right" wrapText="1"/>
    </xf>
    <xf numFmtId="0" fontId="13" fillId="0" borderId="10" xfId="8" applyFont="1" applyFill="1" applyBorder="1" applyAlignment="1">
      <alignment horizontal="right"/>
    </xf>
    <xf numFmtId="0" fontId="13" fillId="0" borderId="5" xfId="8" applyFont="1" applyFill="1" applyBorder="1" applyAlignment="1">
      <alignment horizontal="right"/>
    </xf>
    <xf numFmtId="0" fontId="10" fillId="0" borderId="0" xfId="8" applyFont="1" applyFill="1" applyAlignment="1">
      <alignment horizontal="center" wrapText="1"/>
    </xf>
    <xf numFmtId="0" fontId="13" fillId="0" borderId="6" xfId="8" applyFont="1" applyFill="1" applyBorder="1" applyAlignment="1">
      <alignment horizontal="right" wrapText="1"/>
    </xf>
    <xf numFmtId="0" fontId="13" fillId="0" borderId="1" xfId="8" applyFont="1" applyFill="1" applyBorder="1" applyAlignment="1">
      <alignment horizontal="right" wrapText="1"/>
    </xf>
    <xf numFmtId="0" fontId="11" fillId="0" borderId="0" xfId="8" applyFont="1" applyFill="1" applyAlignment="1">
      <alignment horizontal="left" vertical="center" wrapText="1"/>
    </xf>
    <xf numFmtId="0" fontId="4" fillId="0" borderId="0" xfId="0" applyFont="1" applyFill="1" applyAlignment="1">
      <alignment horizontal="left" vertical="center" wrapText="1"/>
    </xf>
    <xf numFmtId="0" fontId="10" fillId="0" borderId="20" xfId="8" applyFont="1" applyFill="1" applyBorder="1" applyAlignment="1">
      <alignment horizontal="right" wrapText="1"/>
    </xf>
    <xf numFmtId="0" fontId="10" fillId="0" borderId="29" xfId="8" applyFont="1" applyFill="1" applyBorder="1" applyAlignment="1">
      <alignment horizontal="right" wrapText="1"/>
    </xf>
    <xf numFmtId="0" fontId="10" fillId="0" borderId="13" xfId="8" applyFont="1" applyFill="1" applyBorder="1" applyAlignment="1">
      <alignment horizontal="right" wrapText="1"/>
    </xf>
    <xf numFmtId="0" fontId="10" fillId="0" borderId="6" xfId="8" applyFont="1" applyFill="1" applyBorder="1" applyAlignment="1">
      <alignment horizontal="right" wrapText="1"/>
    </xf>
    <xf numFmtId="0" fontId="10" fillId="0" borderId="27" xfId="8" applyFont="1" applyFill="1" applyBorder="1" applyAlignment="1">
      <alignment horizontal="right" wrapText="1"/>
    </xf>
    <xf numFmtId="0" fontId="10" fillId="0" borderId="1" xfId="8" applyFont="1" applyFill="1" applyBorder="1" applyAlignment="1">
      <alignment horizontal="right" wrapText="1"/>
    </xf>
    <xf numFmtId="0" fontId="10" fillId="0" borderId="26" xfId="8" applyFont="1" applyFill="1" applyBorder="1" applyAlignment="1">
      <alignment horizontal="right" wrapText="1"/>
    </xf>
    <xf numFmtId="0" fontId="10" fillId="0" borderId="30" xfId="8" applyFont="1" applyFill="1" applyBorder="1" applyAlignment="1">
      <alignment horizontal="right" wrapText="1"/>
    </xf>
    <xf numFmtId="0" fontId="13" fillId="3" borderId="31" xfId="8" applyFont="1" applyFill="1" applyBorder="1" applyAlignment="1">
      <alignment horizontal="right"/>
    </xf>
    <xf numFmtId="0" fontId="13" fillId="3" borderId="32" xfId="8" applyFont="1" applyFill="1" applyBorder="1" applyAlignment="1">
      <alignment horizontal="right"/>
    </xf>
    <xf numFmtId="0" fontId="13" fillId="3" borderId="33" xfId="8" applyFont="1" applyFill="1" applyBorder="1" applyAlignment="1">
      <alignment horizontal="right"/>
    </xf>
    <xf numFmtId="0" fontId="4" fillId="0" borderId="26" xfId="8" applyFont="1" applyFill="1" applyBorder="1" applyAlignment="1">
      <alignment horizontal="right" wrapText="1"/>
    </xf>
    <xf numFmtId="0" fontId="4" fillId="0" borderId="30" xfId="8" applyFont="1" applyFill="1" applyBorder="1" applyAlignment="1">
      <alignment horizontal="right" wrapText="1"/>
    </xf>
    <xf numFmtId="0" fontId="4" fillId="0" borderId="27" xfId="8" applyFont="1" applyFill="1" applyBorder="1" applyAlignment="1">
      <alignment horizontal="right" wrapText="1"/>
    </xf>
    <xf numFmtId="0" fontId="5" fillId="0" borderId="0" xfId="0" applyFont="1" applyFill="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xf>
    <xf numFmtId="0" fontId="6" fillId="0" borderId="26" xfId="0" applyFont="1" applyFill="1" applyBorder="1" applyAlignment="1">
      <alignment horizontal="right"/>
    </xf>
    <xf numFmtId="0" fontId="6" fillId="0" borderId="30" xfId="0" applyFont="1" applyFill="1" applyBorder="1" applyAlignment="1">
      <alignment horizontal="right"/>
    </xf>
    <xf numFmtId="0" fontId="6" fillId="0" borderId="36" xfId="0" applyFont="1" applyFill="1" applyBorder="1" applyAlignment="1">
      <alignment horizontal="right"/>
    </xf>
    <xf numFmtId="0" fontId="6" fillId="0" borderId="37" xfId="0" applyFont="1" applyFill="1" applyBorder="1" applyAlignment="1">
      <alignment horizontal="right"/>
    </xf>
    <xf numFmtId="0" fontId="6" fillId="0" borderId="7" xfId="0" applyFont="1" applyFill="1" applyBorder="1" applyAlignment="1">
      <alignment horizontal="right"/>
    </xf>
    <xf numFmtId="0" fontId="6" fillId="0" borderId="38" xfId="0" applyFont="1" applyFill="1" applyBorder="1" applyAlignment="1">
      <alignment horizontal="right"/>
    </xf>
    <xf numFmtId="0" fontId="6" fillId="0" borderId="31" xfId="0" applyFont="1" applyFill="1" applyBorder="1" applyAlignment="1">
      <alignment horizontal="right"/>
    </xf>
    <xf numFmtId="0" fontId="6" fillId="0" borderId="32" xfId="0" applyFont="1" applyFill="1" applyBorder="1" applyAlignment="1">
      <alignment horizontal="right"/>
    </xf>
    <xf numFmtId="0" fontId="6" fillId="0" borderId="39" xfId="0" applyFont="1" applyFill="1" applyBorder="1" applyAlignment="1">
      <alignment horizontal="right"/>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1" fillId="0" borderId="0" xfId="0" applyFont="1" applyFill="1" applyAlignment="1">
      <alignment horizontal="left"/>
    </xf>
    <xf numFmtId="0" fontId="3" fillId="0" borderId="1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0" xfId="0" applyFont="1" applyFill="1" applyAlignment="1">
      <alignment horizontal="left" vertical="center"/>
    </xf>
    <xf numFmtId="0" fontId="3" fillId="0" borderId="1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4" fillId="0" borderId="25" xfId="0" applyFont="1" applyFill="1" applyBorder="1" applyAlignment="1">
      <alignment horizontal="left" vertical="top" wrapText="1"/>
    </xf>
    <xf numFmtId="0" fontId="24" fillId="0" borderId="42" xfId="0" applyFont="1" applyFill="1" applyBorder="1" applyAlignment="1">
      <alignment horizontal="left" vertical="top" wrapText="1"/>
    </xf>
    <xf numFmtId="0" fontId="24" fillId="0" borderId="43" xfId="0" applyFont="1" applyFill="1" applyBorder="1" applyAlignment="1">
      <alignment horizontal="left" vertical="top" wrapText="1"/>
    </xf>
    <xf numFmtId="0" fontId="24" fillId="0" borderId="19" xfId="0" applyFont="1" applyFill="1" applyBorder="1" applyAlignment="1">
      <alignment horizontal="left" vertical="center" wrapText="1"/>
    </xf>
    <xf numFmtId="0" fontId="24" fillId="0" borderId="25" xfId="0" applyFont="1" applyFill="1" applyBorder="1" applyAlignment="1">
      <alignment horizontal="left" vertical="center" wrapText="1"/>
    </xf>
    <xf numFmtId="0" fontId="24" fillId="0" borderId="42" xfId="0" applyFont="1" applyFill="1" applyBorder="1" applyAlignment="1">
      <alignment horizontal="left" vertical="center" wrapText="1"/>
    </xf>
    <xf numFmtId="0" fontId="24" fillId="0" borderId="43" xfId="0" applyFont="1" applyFill="1" applyBorder="1" applyAlignment="1">
      <alignment horizontal="left" vertical="center" wrapText="1"/>
    </xf>
    <xf numFmtId="0" fontId="24" fillId="0" borderId="19" xfId="0" applyFont="1" applyFill="1" applyBorder="1" applyAlignment="1">
      <alignment horizontal="left" vertical="center"/>
    </xf>
    <xf numFmtId="0" fontId="11" fillId="0" borderId="0" xfId="8" applyFont="1" applyFill="1" applyAlignment="1">
      <alignment horizontal="left" wrapText="1"/>
    </xf>
    <xf numFmtId="0" fontId="4" fillId="0" borderId="0" xfId="0" applyFont="1" applyFill="1" applyAlignment="1">
      <alignment horizontal="left" wrapText="1"/>
    </xf>
  </cellXfs>
  <cellStyles count="11">
    <cellStyle name="Comma_Inčukalna PGK KS-1 rekonstrukcija" xfId="1"/>
    <cellStyle name="Excel Built-in Normal" xfId="2"/>
    <cellStyle name="Normal" xfId="0" builtinId="0"/>
    <cellStyle name="Normal 2" xfId="3"/>
    <cellStyle name="Normal 2 2" xfId="4"/>
    <cellStyle name="Normal 2 3" xfId="5"/>
    <cellStyle name="Normal 2 4" xfId="6"/>
    <cellStyle name="Normal 2 5" xfId="7"/>
    <cellStyle name="Normal 3" xfId="8"/>
    <cellStyle name="Normal_1_V39 2.600 - 6.440 km" xfId="9"/>
    <cellStyle name="Style 1"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13</xdr:row>
      <xdr:rowOff>0</xdr:rowOff>
    </xdr:from>
    <xdr:to>
      <xdr:col>3</xdr:col>
      <xdr:colOff>76200</xdr:colOff>
      <xdr:row>14</xdr:row>
      <xdr:rowOff>123825</xdr:rowOff>
    </xdr:to>
    <xdr:sp macro="" textlink="">
      <xdr:nvSpPr>
        <xdr:cNvPr id="77599" name="Text Box 5"/>
        <xdr:cNvSpPr txBox="1">
          <a:spLocks noChangeArrowheads="1"/>
        </xdr:cNvSpPr>
      </xdr:nvSpPr>
      <xdr:spPr bwMode="auto">
        <a:xfrm>
          <a:off x="5067300" y="3219450"/>
          <a:ext cx="76200" cy="2857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123825</xdr:rowOff>
    </xdr:to>
    <xdr:sp macro="" textlink="">
      <xdr:nvSpPr>
        <xdr:cNvPr id="77600" name="Text Box 5"/>
        <xdr:cNvSpPr txBox="1">
          <a:spLocks noChangeArrowheads="1"/>
        </xdr:cNvSpPr>
      </xdr:nvSpPr>
      <xdr:spPr bwMode="auto">
        <a:xfrm>
          <a:off x="5067300" y="3219450"/>
          <a:ext cx="76200" cy="2857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114300</xdr:rowOff>
    </xdr:to>
    <xdr:sp macro="" textlink="">
      <xdr:nvSpPr>
        <xdr:cNvPr id="77601" name="Text Box 5"/>
        <xdr:cNvSpPr txBox="1">
          <a:spLocks noChangeArrowheads="1"/>
        </xdr:cNvSpPr>
      </xdr:nvSpPr>
      <xdr:spPr bwMode="auto">
        <a:xfrm>
          <a:off x="5067300" y="3219450"/>
          <a:ext cx="76200" cy="2762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114300</xdr:rowOff>
    </xdr:to>
    <xdr:sp macro="" textlink="">
      <xdr:nvSpPr>
        <xdr:cNvPr id="77602" name="Text Box 5"/>
        <xdr:cNvSpPr txBox="1">
          <a:spLocks noChangeArrowheads="1"/>
        </xdr:cNvSpPr>
      </xdr:nvSpPr>
      <xdr:spPr bwMode="auto">
        <a:xfrm>
          <a:off x="5067300" y="3219450"/>
          <a:ext cx="76200" cy="2762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85725</xdr:rowOff>
    </xdr:to>
    <xdr:sp macro="" textlink="">
      <xdr:nvSpPr>
        <xdr:cNvPr id="77603" name="Text Box 5"/>
        <xdr:cNvSpPr txBox="1">
          <a:spLocks noChangeArrowheads="1"/>
        </xdr:cNvSpPr>
      </xdr:nvSpPr>
      <xdr:spPr bwMode="auto">
        <a:xfrm>
          <a:off x="5067300" y="3219450"/>
          <a:ext cx="76200" cy="247650"/>
        </a:xfrm>
        <a:prstGeom prst="rect">
          <a:avLst/>
        </a:prstGeom>
        <a:noFill/>
        <a:ln w="9525">
          <a:noFill/>
          <a:miter lim="800000"/>
          <a:headEnd/>
          <a:tailEnd/>
        </a:ln>
      </xdr:spPr>
    </xdr:sp>
    <xdr:clientData/>
  </xdr:twoCellAnchor>
  <xdr:twoCellAnchor editAs="oneCell">
    <xdr:from>
      <xdr:col>4</xdr:col>
      <xdr:colOff>0</xdr:colOff>
      <xdr:row>13</xdr:row>
      <xdr:rowOff>0</xdr:rowOff>
    </xdr:from>
    <xdr:to>
      <xdr:col>4</xdr:col>
      <xdr:colOff>76200</xdr:colOff>
      <xdr:row>14</xdr:row>
      <xdr:rowOff>85725</xdr:rowOff>
    </xdr:to>
    <xdr:sp macro="" textlink="">
      <xdr:nvSpPr>
        <xdr:cNvPr id="77604" name="Text Box 6"/>
        <xdr:cNvSpPr txBox="1">
          <a:spLocks noChangeArrowheads="1"/>
        </xdr:cNvSpPr>
      </xdr:nvSpPr>
      <xdr:spPr bwMode="auto">
        <a:xfrm>
          <a:off x="5638800" y="3219450"/>
          <a:ext cx="76200" cy="2476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85725</xdr:rowOff>
    </xdr:to>
    <xdr:sp macro="" textlink="">
      <xdr:nvSpPr>
        <xdr:cNvPr id="77605" name="Text Box 5"/>
        <xdr:cNvSpPr txBox="1">
          <a:spLocks noChangeArrowheads="1"/>
        </xdr:cNvSpPr>
      </xdr:nvSpPr>
      <xdr:spPr bwMode="auto">
        <a:xfrm>
          <a:off x="5067300" y="3219450"/>
          <a:ext cx="76200" cy="247650"/>
        </a:xfrm>
        <a:prstGeom prst="rect">
          <a:avLst/>
        </a:prstGeom>
        <a:noFill/>
        <a:ln w="9525">
          <a:noFill/>
          <a:miter lim="800000"/>
          <a:headEnd/>
          <a:tailEnd/>
        </a:ln>
      </xdr:spPr>
    </xdr:sp>
    <xdr:clientData/>
  </xdr:twoCellAnchor>
  <xdr:twoCellAnchor editAs="oneCell">
    <xdr:from>
      <xdr:col>4</xdr:col>
      <xdr:colOff>0</xdr:colOff>
      <xdr:row>13</xdr:row>
      <xdr:rowOff>0</xdr:rowOff>
    </xdr:from>
    <xdr:to>
      <xdr:col>4</xdr:col>
      <xdr:colOff>76200</xdr:colOff>
      <xdr:row>14</xdr:row>
      <xdr:rowOff>85725</xdr:rowOff>
    </xdr:to>
    <xdr:sp macro="" textlink="">
      <xdr:nvSpPr>
        <xdr:cNvPr id="77606" name="Text Box 6"/>
        <xdr:cNvSpPr txBox="1">
          <a:spLocks noChangeArrowheads="1"/>
        </xdr:cNvSpPr>
      </xdr:nvSpPr>
      <xdr:spPr bwMode="auto">
        <a:xfrm>
          <a:off x="5638800" y="3219450"/>
          <a:ext cx="76200" cy="2476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85725</xdr:rowOff>
    </xdr:to>
    <xdr:sp macro="" textlink="">
      <xdr:nvSpPr>
        <xdr:cNvPr id="77607" name="Text Box 5"/>
        <xdr:cNvSpPr txBox="1">
          <a:spLocks noChangeArrowheads="1"/>
        </xdr:cNvSpPr>
      </xdr:nvSpPr>
      <xdr:spPr bwMode="auto">
        <a:xfrm>
          <a:off x="5067300" y="3219450"/>
          <a:ext cx="76200" cy="2476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85725</xdr:rowOff>
    </xdr:to>
    <xdr:sp macro="" textlink="">
      <xdr:nvSpPr>
        <xdr:cNvPr id="77608" name="Text Box 5"/>
        <xdr:cNvSpPr txBox="1">
          <a:spLocks noChangeArrowheads="1"/>
        </xdr:cNvSpPr>
      </xdr:nvSpPr>
      <xdr:spPr bwMode="auto">
        <a:xfrm>
          <a:off x="5067300" y="3219450"/>
          <a:ext cx="76200" cy="2476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85725</xdr:rowOff>
    </xdr:to>
    <xdr:sp macro="" textlink="">
      <xdr:nvSpPr>
        <xdr:cNvPr id="77609" name="Text Box 5"/>
        <xdr:cNvSpPr txBox="1">
          <a:spLocks noChangeArrowheads="1"/>
        </xdr:cNvSpPr>
      </xdr:nvSpPr>
      <xdr:spPr bwMode="auto">
        <a:xfrm>
          <a:off x="5067300" y="3219450"/>
          <a:ext cx="76200" cy="2476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85725</xdr:rowOff>
    </xdr:to>
    <xdr:sp macro="" textlink="">
      <xdr:nvSpPr>
        <xdr:cNvPr id="77610" name="Text Box 5"/>
        <xdr:cNvSpPr txBox="1">
          <a:spLocks noChangeArrowheads="1"/>
        </xdr:cNvSpPr>
      </xdr:nvSpPr>
      <xdr:spPr bwMode="auto">
        <a:xfrm>
          <a:off x="5067300" y="3219450"/>
          <a:ext cx="76200" cy="2476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123825</xdr:rowOff>
    </xdr:to>
    <xdr:sp macro="" textlink="">
      <xdr:nvSpPr>
        <xdr:cNvPr id="77611" name="Text Box 5"/>
        <xdr:cNvSpPr txBox="1">
          <a:spLocks noChangeArrowheads="1"/>
        </xdr:cNvSpPr>
      </xdr:nvSpPr>
      <xdr:spPr bwMode="auto">
        <a:xfrm>
          <a:off x="5067300" y="3219450"/>
          <a:ext cx="76200" cy="2857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123825</xdr:rowOff>
    </xdr:to>
    <xdr:sp macro="" textlink="">
      <xdr:nvSpPr>
        <xdr:cNvPr id="77612" name="Text Box 5"/>
        <xdr:cNvSpPr txBox="1">
          <a:spLocks noChangeArrowheads="1"/>
        </xdr:cNvSpPr>
      </xdr:nvSpPr>
      <xdr:spPr bwMode="auto">
        <a:xfrm>
          <a:off x="5067300" y="3219450"/>
          <a:ext cx="76200" cy="2857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133350</xdr:rowOff>
    </xdr:to>
    <xdr:sp macro="" textlink="">
      <xdr:nvSpPr>
        <xdr:cNvPr id="77613" name="Text Box 5"/>
        <xdr:cNvSpPr txBox="1">
          <a:spLocks noChangeArrowheads="1"/>
        </xdr:cNvSpPr>
      </xdr:nvSpPr>
      <xdr:spPr bwMode="auto">
        <a:xfrm>
          <a:off x="5067300" y="3219450"/>
          <a:ext cx="76200" cy="2952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133350</xdr:rowOff>
    </xdr:to>
    <xdr:sp macro="" textlink="">
      <xdr:nvSpPr>
        <xdr:cNvPr id="77614" name="Text Box 5"/>
        <xdr:cNvSpPr txBox="1">
          <a:spLocks noChangeArrowheads="1"/>
        </xdr:cNvSpPr>
      </xdr:nvSpPr>
      <xdr:spPr bwMode="auto">
        <a:xfrm>
          <a:off x="5067300" y="3219450"/>
          <a:ext cx="76200" cy="2952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95250</xdr:rowOff>
    </xdr:to>
    <xdr:sp macro="" textlink="">
      <xdr:nvSpPr>
        <xdr:cNvPr id="77615" name="Text Box 5"/>
        <xdr:cNvSpPr txBox="1">
          <a:spLocks noChangeArrowheads="1"/>
        </xdr:cNvSpPr>
      </xdr:nvSpPr>
      <xdr:spPr bwMode="auto">
        <a:xfrm>
          <a:off x="5067300" y="3219450"/>
          <a:ext cx="76200" cy="257175"/>
        </a:xfrm>
        <a:prstGeom prst="rect">
          <a:avLst/>
        </a:prstGeom>
        <a:noFill/>
        <a:ln w="9525">
          <a:noFill/>
          <a:miter lim="800000"/>
          <a:headEnd/>
          <a:tailEnd/>
        </a:ln>
      </xdr:spPr>
    </xdr:sp>
    <xdr:clientData/>
  </xdr:twoCellAnchor>
  <xdr:twoCellAnchor editAs="oneCell">
    <xdr:from>
      <xdr:col>4</xdr:col>
      <xdr:colOff>0</xdr:colOff>
      <xdr:row>13</xdr:row>
      <xdr:rowOff>0</xdr:rowOff>
    </xdr:from>
    <xdr:to>
      <xdr:col>4</xdr:col>
      <xdr:colOff>76200</xdr:colOff>
      <xdr:row>14</xdr:row>
      <xdr:rowOff>95250</xdr:rowOff>
    </xdr:to>
    <xdr:sp macro="" textlink="">
      <xdr:nvSpPr>
        <xdr:cNvPr id="77616" name="Text Box 6"/>
        <xdr:cNvSpPr txBox="1">
          <a:spLocks noChangeArrowheads="1"/>
        </xdr:cNvSpPr>
      </xdr:nvSpPr>
      <xdr:spPr bwMode="auto">
        <a:xfrm>
          <a:off x="5638800" y="3219450"/>
          <a:ext cx="76200"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95250</xdr:rowOff>
    </xdr:to>
    <xdr:sp macro="" textlink="">
      <xdr:nvSpPr>
        <xdr:cNvPr id="77617" name="Text Box 5"/>
        <xdr:cNvSpPr txBox="1">
          <a:spLocks noChangeArrowheads="1"/>
        </xdr:cNvSpPr>
      </xdr:nvSpPr>
      <xdr:spPr bwMode="auto">
        <a:xfrm>
          <a:off x="5067300" y="3219450"/>
          <a:ext cx="76200" cy="257175"/>
        </a:xfrm>
        <a:prstGeom prst="rect">
          <a:avLst/>
        </a:prstGeom>
        <a:noFill/>
        <a:ln w="9525">
          <a:noFill/>
          <a:miter lim="800000"/>
          <a:headEnd/>
          <a:tailEnd/>
        </a:ln>
      </xdr:spPr>
    </xdr:sp>
    <xdr:clientData/>
  </xdr:twoCellAnchor>
  <xdr:twoCellAnchor editAs="oneCell">
    <xdr:from>
      <xdr:col>4</xdr:col>
      <xdr:colOff>0</xdr:colOff>
      <xdr:row>13</xdr:row>
      <xdr:rowOff>0</xdr:rowOff>
    </xdr:from>
    <xdr:to>
      <xdr:col>4</xdr:col>
      <xdr:colOff>76200</xdr:colOff>
      <xdr:row>14</xdr:row>
      <xdr:rowOff>95250</xdr:rowOff>
    </xdr:to>
    <xdr:sp macro="" textlink="">
      <xdr:nvSpPr>
        <xdr:cNvPr id="77618" name="Text Box 6"/>
        <xdr:cNvSpPr txBox="1">
          <a:spLocks noChangeArrowheads="1"/>
        </xdr:cNvSpPr>
      </xdr:nvSpPr>
      <xdr:spPr bwMode="auto">
        <a:xfrm>
          <a:off x="5638800" y="3219450"/>
          <a:ext cx="76200"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95250</xdr:rowOff>
    </xdr:to>
    <xdr:sp macro="" textlink="">
      <xdr:nvSpPr>
        <xdr:cNvPr id="77619" name="Text Box 5"/>
        <xdr:cNvSpPr txBox="1">
          <a:spLocks noChangeArrowheads="1"/>
        </xdr:cNvSpPr>
      </xdr:nvSpPr>
      <xdr:spPr bwMode="auto">
        <a:xfrm>
          <a:off x="5067300" y="3219450"/>
          <a:ext cx="76200"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95250</xdr:rowOff>
    </xdr:to>
    <xdr:sp macro="" textlink="">
      <xdr:nvSpPr>
        <xdr:cNvPr id="77620" name="Text Box 5"/>
        <xdr:cNvSpPr txBox="1">
          <a:spLocks noChangeArrowheads="1"/>
        </xdr:cNvSpPr>
      </xdr:nvSpPr>
      <xdr:spPr bwMode="auto">
        <a:xfrm>
          <a:off x="5067300" y="3219450"/>
          <a:ext cx="76200"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95250</xdr:rowOff>
    </xdr:to>
    <xdr:sp macro="" textlink="">
      <xdr:nvSpPr>
        <xdr:cNvPr id="77621" name="Text Box 5"/>
        <xdr:cNvSpPr txBox="1">
          <a:spLocks noChangeArrowheads="1"/>
        </xdr:cNvSpPr>
      </xdr:nvSpPr>
      <xdr:spPr bwMode="auto">
        <a:xfrm>
          <a:off x="5067300" y="3219450"/>
          <a:ext cx="76200"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95250</xdr:rowOff>
    </xdr:to>
    <xdr:sp macro="" textlink="">
      <xdr:nvSpPr>
        <xdr:cNvPr id="77622" name="Text Box 5"/>
        <xdr:cNvSpPr txBox="1">
          <a:spLocks noChangeArrowheads="1"/>
        </xdr:cNvSpPr>
      </xdr:nvSpPr>
      <xdr:spPr bwMode="auto">
        <a:xfrm>
          <a:off x="5067300" y="3219450"/>
          <a:ext cx="76200"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133350</xdr:rowOff>
    </xdr:to>
    <xdr:sp macro="" textlink="">
      <xdr:nvSpPr>
        <xdr:cNvPr id="77623" name="Text Box 5"/>
        <xdr:cNvSpPr txBox="1">
          <a:spLocks noChangeArrowheads="1"/>
        </xdr:cNvSpPr>
      </xdr:nvSpPr>
      <xdr:spPr bwMode="auto">
        <a:xfrm>
          <a:off x="5067300" y="3219450"/>
          <a:ext cx="76200" cy="2952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133350</xdr:rowOff>
    </xdr:to>
    <xdr:sp macro="" textlink="">
      <xdr:nvSpPr>
        <xdr:cNvPr id="77624" name="Text Box 5"/>
        <xdr:cNvSpPr txBox="1">
          <a:spLocks noChangeArrowheads="1"/>
        </xdr:cNvSpPr>
      </xdr:nvSpPr>
      <xdr:spPr bwMode="auto">
        <a:xfrm>
          <a:off x="5067300" y="3219450"/>
          <a:ext cx="76200" cy="2952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95250</xdr:rowOff>
    </xdr:to>
    <xdr:sp macro="" textlink="">
      <xdr:nvSpPr>
        <xdr:cNvPr id="77625" name="Text Box 5"/>
        <xdr:cNvSpPr txBox="1">
          <a:spLocks noChangeArrowheads="1"/>
        </xdr:cNvSpPr>
      </xdr:nvSpPr>
      <xdr:spPr bwMode="auto">
        <a:xfrm>
          <a:off x="5067300" y="3219450"/>
          <a:ext cx="76200" cy="257175"/>
        </a:xfrm>
        <a:prstGeom prst="rect">
          <a:avLst/>
        </a:prstGeom>
        <a:noFill/>
        <a:ln w="9525">
          <a:noFill/>
          <a:miter lim="800000"/>
          <a:headEnd/>
          <a:tailEnd/>
        </a:ln>
      </xdr:spPr>
    </xdr:sp>
    <xdr:clientData/>
  </xdr:twoCellAnchor>
  <xdr:twoCellAnchor editAs="oneCell">
    <xdr:from>
      <xdr:col>4</xdr:col>
      <xdr:colOff>0</xdr:colOff>
      <xdr:row>13</xdr:row>
      <xdr:rowOff>0</xdr:rowOff>
    </xdr:from>
    <xdr:to>
      <xdr:col>4</xdr:col>
      <xdr:colOff>76200</xdr:colOff>
      <xdr:row>14</xdr:row>
      <xdr:rowOff>95250</xdr:rowOff>
    </xdr:to>
    <xdr:sp macro="" textlink="">
      <xdr:nvSpPr>
        <xdr:cNvPr id="77626" name="Text Box 6"/>
        <xdr:cNvSpPr txBox="1">
          <a:spLocks noChangeArrowheads="1"/>
        </xdr:cNvSpPr>
      </xdr:nvSpPr>
      <xdr:spPr bwMode="auto">
        <a:xfrm>
          <a:off x="5638800" y="3219450"/>
          <a:ext cx="76200"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95250</xdr:rowOff>
    </xdr:to>
    <xdr:sp macro="" textlink="">
      <xdr:nvSpPr>
        <xdr:cNvPr id="77627" name="Text Box 5"/>
        <xdr:cNvSpPr txBox="1">
          <a:spLocks noChangeArrowheads="1"/>
        </xdr:cNvSpPr>
      </xdr:nvSpPr>
      <xdr:spPr bwMode="auto">
        <a:xfrm>
          <a:off x="5067300" y="3219450"/>
          <a:ext cx="76200" cy="257175"/>
        </a:xfrm>
        <a:prstGeom prst="rect">
          <a:avLst/>
        </a:prstGeom>
        <a:noFill/>
        <a:ln w="9525">
          <a:noFill/>
          <a:miter lim="800000"/>
          <a:headEnd/>
          <a:tailEnd/>
        </a:ln>
      </xdr:spPr>
    </xdr:sp>
    <xdr:clientData/>
  </xdr:twoCellAnchor>
  <xdr:twoCellAnchor editAs="oneCell">
    <xdr:from>
      <xdr:col>4</xdr:col>
      <xdr:colOff>0</xdr:colOff>
      <xdr:row>13</xdr:row>
      <xdr:rowOff>0</xdr:rowOff>
    </xdr:from>
    <xdr:to>
      <xdr:col>4</xdr:col>
      <xdr:colOff>76200</xdr:colOff>
      <xdr:row>14</xdr:row>
      <xdr:rowOff>95250</xdr:rowOff>
    </xdr:to>
    <xdr:sp macro="" textlink="">
      <xdr:nvSpPr>
        <xdr:cNvPr id="77628" name="Text Box 6"/>
        <xdr:cNvSpPr txBox="1">
          <a:spLocks noChangeArrowheads="1"/>
        </xdr:cNvSpPr>
      </xdr:nvSpPr>
      <xdr:spPr bwMode="auto">
        <a:xfrm>
          <a:off x="5638800" y="3219450"/>
          <a:ext cx="76200"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95250</xdr:rowOff>
    </xdr:to>
    <xdr:sp macro="" textlink="">
      <xdr:nvSpPr>
        <xdr:cNvPr id="77629" name="Text Box 5"/>
        <xdr:cNvSpPr txBox="1">
          <a:spLocks noChangeArrowheads="1"/>
        </xdr:cNvSpPr>
      </xdr:nvSpPr>
      <xdr:spPr bwMode="auto">
        <a:xfrm>
          <a:off x="5067300" y="3219450"/>
          <a:ext cx="76200"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95250</xdr:rowOff>
    </xdr:to>
    <xdr:sp macro="" textlink="">
      <xdr:nvSpPr>
        <xdr:cNvPr id="77630" name="Text Box 5"/>
        <xdr:cNvSpPr txBox="1">
          <a:spLocks noChangeArrowheads="1"/>
        </xdr:cNvSpPr>
      </xdr:nvSpPr>
      <xdr:spPr bwMode="auto">
        <a:xfrm>
          <a:off x="5067300" y="3219450"/>
          <a:ext cx="76200"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95250</xdr:rowOff>
    </xdr:to>
    <xdr:sp macro="" textlink="">
      <xdr:nvSpPr>
        <xdr:cNvPr id="77631" name="Text Box 5"/>
        <xdr:cNvSpPr txBox="1">
          <a:spLocks noChangeArrowheads="1"/>
        </xdr:cNvSpPr>
      </xdr:nvSpPr>
      <xdr:spPr bwMode="auto">
        <a:xfrm>
          <a:off x="5067300" y="3219450"/>
          <a:ext cx="76200"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95250</xdr:rowOff>
    </xdr:to>
    <xdr:sp macro="" textlink="">
      <xdr:nvSpPr>
        <xdr:cNvPr id="77632" name="Text Box 5"/>
        <xdr:cNvSpPr txBox="1">
          <a:spLocks noChangeArrowheads="1"/>
        </xdr:cNvSpPr>
      </xdr:nvSpPr>
      <xdr:spPr bwMode="auto">
        <a:xfrm>
          <a:off x="5067300" y="3219450"/>
          <a:ext cx="76200"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95250</xdr:rowOff>
    </xdr:to>
    <xdr:sp macro="" textlink="">
      <xdr:nvSpPr>
        <xdr:cNvPr id="77633" name="Text Box 5"/>
        <xdr:cNvSpPr txBox="1">
          <a:spLocks noChangeArrowheads="1"/>
        </xdr:cNvSpPr>
      </xdr:nvSpPr>
      <xdr:spPr bwMode="auto">
        <a:xfrm>
          <a:off x="5067300" y="3219450"/>
          <a:ext cx="85725" cy="257175"/>
        </a:xfrm>
        <a:prstGeom prst="rect">
          <a:avLst/>
        </a:prstGeom>
        <a:noFill/>
        <a:ln w="9525">
          <a:noFill/>
          <a:miter lim="800000"/>
          <a:headEnd/>
          <a:tailEnd/>
        </a:ln>
      </xdr:spPr>
    </xdr:sp>
    <xdr:clientData/>
  </xdr:twoCellAnchor>
  <xdr:twoCellAnchor editAs="oneCell">
    <xdr:from>
      <xdr:col>4</xdr:col>
      <xdr:colOff>0</xdr:colOff>
      <xdr:row>13</xdr:row>
      <xdr:rowOff>0</xdr:rowOff>
    </xdr:from>
    <xdr:to>
      <xdr:col>4</xdr:col>
      <xdr:colOff>85725</xdr:colOff>
      <xdr:row>14</xdr:row>
      <xdr:rowOff>95250</xdr:rowOff>
    </xdr:to>
    <xdr:sp macro="" textlink="">
      <xdr:nvSpPr>
        <xdr:cNvPr id="77634" name="Text Box 6"/>
        <xdr:cNvSpPr txBox="1">
          <a:spLocks noChangeArrowheads="1"/>
        </xdr:cNvSpPr>
      </xdr:nvSpPr>
      <xdr:spPr bwMode="auto">
        <a:xfrm>
          <a:off x="5638800" y="3219450"/>
          <a:ext cx="85725"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95250</xdr:rowOff>
    </xdr:to>
    <xdr:sp macro="" textlink="">
      <xdr:nvSpPr>
        <xdr:cNvPr id="77635" name="Text Box 5"/>
        <xdr:cNvSpPr txBox="1">
          <a:spLocks noChangeArrowheads="1"/>
        </xdr:cNvSpPr>
      </xdr:nvSpPr>
      <xdr:spPr bwMode="auto">
        <a:xfrm>
          <a:off x="5067300" y="3219450"/>
          <a:ext cx="85725" cy="257175"/>
        </a:xfrm>
        <a:prstGeom prst="rect">
          <a:avLst/>
        </a:prstGeom>
        <a:noFill/>
        <a:ln w="9525">
          <a:noFill/>
          <a:miter lim="800000"/>
          <a:headEnd/>
          <a:tailEnd/>
        </a:ln>
      </xdr:spPr>
    </xdr:sp>
    <xdr:clientData/>
  </xdr:twoCellAnchor>
  <xdr:twoCellAnchor editAs="oneCell">
    <xdr:from>
      <xdr:col>4</xdr:col>
      <xdr:colOff>0</xdr:colOff>
      <xdr:row>13</xdr:row>
      <xdr:rowOff>0</xdr:rowOff>
    </xdr:from>
    <xdr:to>
      <xdr:col>4</xdr:col>
      <xdr:colOff>85725</xdr:colOff>
      <xdr:row>14</xdr:row>
      <xdr:rowOff>95250</xdr:rowOff>
    </xdr:to>
    <xdr:sp macro="" textlink="">
      <xdr:nvSpPr>
        <xdr:cNvPr id="77636" name="Text Box 6"/>
        <xdr:cNvSpPr txBox="1">
          <a:spLocks noChangeArrowheads="1"/>
        </xdr:cNvSpPr>
      </xdr:nvSpPr>
      <xdr:spPr bwMode="auto">
        <a:xfrm>
          <a:off x="5638800" y="3219450"/>
          <a:ext cx="85725"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95250</xdr:rowOff>
    </xdr:to>
    <xdr:sp macro="" textlink="">
      <xdr:nvSpPr>
        <xdr:cNvPr id="77637" name="Text Box 5"/>
        <xdr:cNvSpPr txBox="1">
          <a:spLocks noChangeArrowheads="1"/>
        </xdr:cNvSpPr>
      </xdr:nvSpPr>
      <xdr:spPr bwMode="auto">
        <a:xfrm>
          <a:off x="5067300" y="3219450"/>
          <a:ext cx="85725"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95250</xdr:rowOff>
    </xdr:to>
    <xdr:sp macro="" textlink="">
      <xdr:nvSpPr>
        <xdr:cNvPr id="77638" name="Text Box 5"/>
        <xdr:cNvSpPr txBox="1">
          <a:spLocks noChangeArrowheads="1"/>
        </xdr:cNvSpPr>
      </xdr:nvSpPr>
      <xdr:spPr bwMode="auto">
        <a:xfrm>
          <a:off x="5067300" y="3219450"/>
          <a:ext cx="85725"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95250</xdr:rowOff>
    </xdr:to>
    <xdr:sp macro="" textlink="">
      <xdr:nvSpPr>
        <xdr:cNvPr id="77639" name="Text Box 5"/>
        <xdr:cNvSpPr txBox="1">
          <a:spLocks noChangeArrowheads="1"/>
        </xdr:cNvSpPr>
      </xdr:nvSpPr>
      <xdr:spPr bwMode="auto">
        <a:xfrm>
          <a:off x="5067300" y="3219450"/>
          <a:ext cx="85725"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95250</xdr:rowOff>
    </xdr:to>
    <xdr:sp macro="" textlink="">
      <xdr:nvSpPr>
        <xdr:cNvPr id="77640" name="Text Box 5"/>
        <xdr:cNvSpPr txBox="1">
          <a:spLocks noChangeArrowheads="1"/>
        </xdr:cNvSpPr>
      </xdr:nvSpPr>
      <xdr:spPr bwMode="auto">
        <a:xfrm>
          <a:off x="5067300" y="3219450"/>
          <a:ext cx="85725"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95250</xdr:rowOff>
    </xdr:to>
    <xdr:sp macro="" textlink="">
      <xdr:nvSpPr>
        <xdr:cNvPr id="77641" name="Text Box 5"/>
        <xdr:cNvSpPr txBox="1">
          <a:spLocks noChangeArrowheads="1"/>
        </xdr:cNvSpPr>
      </xdr:nvSpPr>
      <xdr:spPr bwMode="auto">
        <a:xfrm>
          <a:off x="5067300" y="3219450"/>
          <a:ext cx="85725" cy="257175"/>
        </a:xfrm>
        <a:prstGeom prst="rect">
          <a:avLst/>
        </a:prstGeom>
        <a:noFill/>
        <a:ln w="9525">
          <a:noFill/>
          <a:miter lim="800000"/>
          <a:headEnd/>
          <a:tailEnd/>
        </a:ln>
      </xdr:spPr>
    </xdr:sp>
    <xdr:clientData/>
  </xdr:twoCellAnchor>
  <xdr:twoCellAnchor editAs="oneCell">
    <xdr:from>
      <xdr:col>4</xdr:col>
      <xdr:colOff>0</xdr:colOff>
      <xdr:row>13</xdr:row>
      <xdr:rowOff>0</xdr:rowOff>
    </xdr:from>
    <xdr:to>
      <xdr:col>4</xdr:col>
      <xdr:colOff>85725</xdr:colOff>
      <xdr:row>14</xdr:row>
      <xdr:rowOff>95250</xdr:rowOff>
    </xdr:to>
    <xdr:sp macro="" textlink="">
      <xdr:nvSpPr>
        <xdr:cNvPr id="77642" name="Text Box 6"/>
        <xdr:cNvSpPr txBox="1">
          <a:spLocks noChangeArrowheads="1"/>
        </xdr:cNvSpPr>
      </xdr:nvSpPr>
      <xdr:spPr bwMode="auto">
        <a:xfrm>
          <a:off x="5638800" y="3219450"/>
          <a:ext cx="85725"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95250</xdr:rowOff>
    </xdr:to>
    <xdr:sp macro="" textlink="">
      <xdr:nvSpPr>
        <xdr:cNvPr id="77643" name="Text Box 5"/>
        <xdr:cNvSpPr txBox="1">
          <a:spLocks noChangeArrowheads="1"/>
        </xdr:cNvSpPr>
      </xdr:nvSpPr>
      <xdr:spPr bwMode="auto">
        <a:xfrm>
          <a:off x="5067300" y="3219450"/>
          <a:ext cx="85725" cy="257175"/>
        </a:xfrm>
        <a:prstGeom prst="rect">
          <a:avLst/>
        </a:prstGeom>
        <a:noFill/>
        <a:ln w="9525">
          <a:noFill/>
          <a:miter lim="800000"/>
          <a:headEnd/>
          <a:tailEnd/>
        </a:ln>
      </xdr:spPr>
    </xdr:sp>
    <xdr:clientData/>
  </xdr:twoCellAnchor>
  <xdr:twoCellAnchor editAs="oneCell">
    <xdr:from>
      <xdr:col>4</xdr:col>
      <xdr:colOff>0</xdr:colOff>
      <xdr:row>13</xdr:row>
      <xdr:rowOff>0</xdr:rowOff>
    </xdr:from>
    <xdr:to>
      <xdr:col>4</xdr:col>
      <xdr:colOff>85725</xdr:colOff>
      <xdr:row>14</xdr:row>
      <xdr:rowOff>95250</xdr:rowOff>
    </xdr:to>
    <xdr:sp macro="" textlink="">
      <xdr:nvSpPr>
        <xdr:cNvPr id="77644" name="Text Box 6"/>
        <xdr:cNvSpPr txBox="1">
          <a:spLocks noChangeArrowheads="1"/>
        </xdr:cNvSpPr>
      </xdr:nvSpPr>
      <xdr:spPr bwMode="auto">
        <a:xfrm>
          <a:off x="5638800" y="3219450"/>
          <a:ext cx="85725"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95250</xdr:rowOff>
    </xdr:to>
    <xdr:sp macro="" textlink="">
      <xdr:nvSpPr>
        <xdr:cNvPr id="77645" name="Text Box 5"/>
        <xdr:cNvSpPr txBox="1">
          <a:spLocks noChangeArrowheads="1"/>
        </xdr:cNvSpPr>
      </xdr:nvSpPr>
      <xdr:spPr bwMode="auto">
        <a:xfrm>
          <a:off x="5067300" y="3219450"/>
          <a:ext cx="85725"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95250</xdr:rowOff>
    </xdr:to>
    <xdr:sp macro="" textlink="">
      <xdr:nvSpPr>
        <xdr:cNvPr id="77646" name="Text Box 5"/>
        <xdr:cNvSpPr txBox="1">
          <a:spLocks noChangeArrowheads="1"/>
        </xdr:cNvSpPr>
      </xdr:nvSpPr>
      <xdr:spPr bwMode="auto">
        <a:xfrm>
          <a:off x="5067300" y="3219450"/>
          <a:ext cx="85725"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95250</xdr:rowOff>
    </xdr:to>
    <xdr:sp macro="" textlink="">
      <xdr:nvSpPr>
        <xdr:cNvPr id="77647" name="Text Box 5"/>
        <xdr:cNvSpPr txBox="1">
          <a:spLocks noChangeArrowheads="1"/>
        </xdr:cNvSpPr>
      </xdr:nvSpPr>
      <xdr:spPr bwMode="auto">
        <a:xfrm>
          <a:off x="5067300" y="3219450"/>
          <a:ext cx="85725"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95250</xdr:rowOff>
    </xdr:to>
    <xdr:sp macro="" textlink="">
      <xdr:nvSpPr>
        <xdr:cNvPr id="77648" name="Text Box 5"/>
        <xdr:cNvSpPr txBox="1">
          <a:spLocks noChangeArrowheads="1"/>
        </xdr:cNvSpPr>
      </xdr:nvSpPr>
      <xdr:spPr bwMode="auto">
        <a:xfrm>
          <a:off x="5067300" y="3219450"/>
          <a:ext cx="85725" cy="2571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47625</xdr:rowOff>
    </xdr:to>
    <xdr:sp macro="" textlink="">
      <xdr:nvSpPr>
        <xdr:cNvPr id="77649" name="Text Box 5"/>
        <xdr:cNvSpPr txBox="1">
          <a:spLocks noChangeArrowheads="1"/>
        </xdr:cNvSpPr>
      </xdr:nvSpPr>
      <xdr:spPr bwMode="auto">
        <a:xfrm>
          <a:off x="5067300" y="3219450"/>
          <a:ext cx="76200" cy="209550"/>
        </a:xfrm>
        <a:prstGeom prst="rect">
          <a:avLst/>
        </a:prstGeom>
        <a:noFill/>
        <a:ln w="9525">
          <a:noFill/>
          <a:miter lim="800000"/>
          <a:headEnd/>
          <a:tailEnd/>
        </a:ln>
      </xdr:spPr>
    </xdr:sp>
    <xdr:clientData/>
  </xdr:twoCellAnchor>
  <xdr:twoCellAnchor editAs="oneCell">
    <xdr:from>
      <xdr:col>4</xdr:col>
      <xdr:colOff>0</xdr:colOff>
      <xdr:row>13</xdr:row>
      <xdr:rowOff>0</xdr:rowOff>
    </xdr:from>
    <xdr:to>
      <xdr:col>4</xdr:col>
      <xdr:colOff>76200</xdr:colOff>
      <xdr:row>14</xdr:row>
      <xdr:rowOff>47625</xdr:rowOff>
    </xdr:to>
    <xdr:sp macro="" textlink="">
      <xdr:nvSpPr>
        <xdr:cNvPr id="77650" name="Text Box 6"/>
        <xdr:cNvSpPr txBox="1">
          <a:spLocks noChangeArrowheads="1"/>
        </xdr:cNvSpPr>
      </xdr:nvSpPr>
      <xdr:spPr bwMode="auto">
        <a:xfrm>
          <a:off x="5638800" y="3219450"/>
          <a:ext cx="76200" cy="2095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47625</xdr:rowOff>
    </xdr:to>
    <xdr:sp macro="" textlink="">
      <xdr:nvSpPr>
        <xdr:cNvPr id="77651" name="Text Box 5"/>
        <xdr:cNvSpPr txBox="1">
          <a:spLocks noChangeArrowheads="1"/>
        </xdr:cNvSpPr>
      </xdr:nvSpPr>
      <xdr:spPr bwMode="auto">
        <a:xfrm>
          <a:off x="5067300" y="3219450"/>
          <a:ext cx="76200" cy="209550"/>
        </a:xfrm>
        <a:prstGeom prst="rect">
          <a:avLst/>
        </a:prstGeom>
        <a:noFill/>
        <a:ln w="9525">
          <a:noFill/>
          <a:miter lim="800000"/>
          <a:headEnd/>
          <a:tailEnd/>
        </a:ln>
      </xdr:spPr>
    </xdr:sp>
    <xdr:clientData/>
  </xdr:twoCellAnchor>
  <xdr:twoCellAnchor editAs="oneCell">
    <xdr:from>
      <xdr:col>4</xdr:col>
      <xdr:colOff>0</xdr:colOff>
      <xdr:row>13</xdr:row>
      <xdr:rowOff>0</xdr:rowOff>
    </xdr:from>
    <xdr:to>
      <xdr:col>4</xdr:col>
      <xdr:colOff>76200</xdr:colOff>
      <xdr:row>14</xdr:row>
      <xdr:rowOff>47625</xdr:rowOff>
    </xdr:to>
    <xdr:sp macro="" textlink="">
      <xdr:nvSpPr>
        <xdr:cNvPr id="77652" name="Text Box 6"/>
        <xdr:cNvSpPr txBox="1">
          <a:spLocks noChangeArrowheads="1"/>
        </xdr:cNvSpPr>
      </xdr:nvSpPr>
      <xdr:spPr bwMode="auto">
        <a:xfrm>
          <a:off x="5638800" y="3219450"/>
          <a:ext cx="76200" cy="2095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47625</xdr:rowOff>
    </xdr:to>
    <xdr:sp macro="" textlink="">
      <xdr:nvSpPr>
        <xdr:cNvPr id="77653" name="Text Box 5"/>
        <xdr:cNvSpPr txBox="1">
          <a:spLocks noChangeArrowheads="1"/>
        </xdr:cNvSpPr>
      </xdr:nvSpPr>
      <xdr:spPr bwMode="auto">
        <a:xfrm>
          <a:off x="5067300" y="3219450"/>
          <a:ext cx="76200" cy="2095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47625</xdr:rowOff>
    </xdr:to>
    <xdr:sp macro="" textlink="">
      <xdr:nvSpPr>
        <xdr:cNvPr id="77654" name="Text Box 5"/>
        <xdr:cNvSpPr txBox="1">
          <a:spLocks noChangeArrowheads="1"/>
        </xdr:cNvSpPr>
      </xdr:nvSpPr>
      <xdr:spPr bwMode="auto">
        <a:xfrm>
          <a:off x="5067300" y="3219450"/>
          <a:ext cx="76200" cy="2095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47625</xdr:rowOff>
    </xdr:to>
    <xdr:sp macro="" textlink="">
      <xdr:nvSpPr>
        <xdr:cNvPr id="77655" name="Text Box 5"/>
        <xdr:cNvSpPr txBox="1">
          <a:spLocks noChangeArrowheads="1"/>
        </xdr:cNvSpPr>
      </xdr:nvSpPr>
      <xdr:spPr bwMode="auto">
        <a:xfrm>
          <a:off x="5067300" y="3219450"/>
          <a:ext cx="76200" cy="2095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76200</xdr:colOff>
      <xdr:row>14</xdr:row>
      <xdr:rowOff>47625</xdr:rowOff>
    </xdr:to>
    <xdr:sp macro="" textlink="">
      <xdr:nvSpPr>
        <xdr:cNvPr id="77656" name="Text Box 5"/>
        <xdr:cNvSpPr txBox="1">
          <a:spLocks noChangeArrowheads="1"/>
        </xdr:cNvSpPr>
      </xdr:nvSpPr>
      <xdr:spPr bwMode="auto">
        <a:xfrm>
          <a:off x="5067300" y="3219450"/>
          <a:ext cx="76200" cy="2095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38100</xdr:rowOff>
    </xdr:to>
    <xdr:sp macro="" textlink="">
      <xdr:nvSpPr>
        <xdr:cNvPr id="77657" name="Text Box 5"/>
        <xdr:cNvSpPr txBox="1">
          <a:spLocks noChangeArrowheads="1"/>
        </xdr:cNvSpPr>
      </xdr:nvSpPr>
      <xdr:spPr bwMode="auto">
        <a:xfrm>
          <a:off x="5067300" y="3219450"/>
          <a:ext cx="85725" cy="2000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38100</xdr:rowOff>
    </xdr:to>
    <xdr:sp macro="" textlink="">
      <xdr:nvSpPr>
        <xdr:cNvPr id="77658" name="Text Box 5"/>
        <xdr:cNvSpPr txBox="1">
          <a:spLocks noChangeArrowheads="1"/>
        </xdr:cNvSpPr>
      </xdr:nvSpPr>
      <xdr:spPr bwMode="auto">
        <a:xfrm>
          <a:off x="5067300" y="3219450"/>
          <a:ext cx="85725" cy="2000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38100</xdr:rowOff>
    </xdr:to>
    <xdr:sp macro="" textlink="">
      <xdr:nvSpPr>
        <xdr:cNvPr id="77659" name="Text Box 5"/>
        <xdr:cNvSpPr txBox="1">
          <a:spLocks noChangeArrowheads="1"/>
        </xdr:cNvSpPr>
      </xdr:nvSpPr>
      <xdr:spPr bwMode="auto">
        <a:xfrm>
          <a:off x="5067300" y="3219450"/>
          <a:ext cx="85725" cy="2000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38100</xdr:rowOff>
    </xdr:to>
    <xdr:sp macro="" textlink="">
      <xdr:nvSpPr>
        <xdr:cNvPr id="77660" name="Text Box 5"/>
        <xdr:cNvSpPr txBox="1">
          <a:spLocks noChangeArrowheads="1"/>
        </xdr:cNvSpPr>
      </xdr:nvSpPr>
      <xdr:spPr bwMode="auto">
        <a:xfrm>
          <a:off x="5067300" y="3219450"/>
          <a:ext cx="85725" cy="2000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38100</xdr:rowOff>
    </xdr:to>
    <xdr:sp macro="" textlink="">
      <xdr:nvSpPr>
        <xdr:cNvPr id="77661" name="Text Box 5"/>
        <xdr:cNvSpPr txBox="1">
          <a:spLocks noChangeArrowheads="1"/>
        </xdr:cNvSpPr>
      </xdr:nvSpPr>
      <xdr:spPr bwMode="auto">
        <a:xfrm>
          <a:off x="5067300" y="3219450"/>
          <a:ext cx="85725" cy="2000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38100</xdr:rowOff>
    </xdr:to>
    <xdr:sp macro="" textlink="">
      <xdr:nvSpPr>
        <xdr:cNvPr id="77662" name="Text Box 5"/>
        <xdr:cNvSpPr txBox="1">
          <a:spLocks noChangeArrowheads="1"/>
        </xdr:cNvSpPr>
      </xdr:nvSpPr>
      <xdr:spPr bwMode="auto">
        <a:xfrm>
          <a:off x="5067300" y="3219450"/>
          <a:ext cx="85725" cy="2000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xdr:rowOff>
    </xdr:to>
    <xdr:sp macro="" textlink="">
      <xdr:nvSpPr>
        <xdr:cNvPr id="77663" name="Text Box 5"/>
        <xdr:cNvSpPr txBox="1">
          <a:spLocks noChangeArrowheads="1"/>
        </xdr:cNvSpPr>
      </xdr:nvSpPr>
      <xdr:spPr bwMode="auto">
        <a:xfrm>
          <a:off x="5067300" y="3219450"/>
          <a:ext cx="85725" cy="1714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xdr:rowOff>
    </xdr:to>
    <xdr:sp macro="" textlink="">
      <xdr:nvSpPr>
        <xdr:cNvPr id="77664" name="Text Box 5"/>
        <xdr:cNvSpPr txBox="1">
          <a:spLocks noChangeArrowheads="1"/>
        </xdr:cNvSpPr>
      </xdr:nvSpPr>
      <xdr:spPr bwMode="auto">
        <a:xfrm>
          <a:off x="5067300" y="3219450"/>
          <a:ext cx="85725" cy="1714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xdr:rowOff>
    </xdr:to>
    <xdr:sp macro="" textlink="">
      <xdr:nvSpPr>
        <xdr:cNvPr id="77665" name="Text Box 5"/>
        <xdr:cNvSpPr txBox="1">
          <a:spLocks noChangeArrowheads="1"/>
        </xdr:cNvSpPr>
      </xdr:nvSpPr>
      <xdr:spPr bwMode="auto">
        <a:xfrm>
          <a:off x="5067300" y="3219450"/>
          <a:ext cx="85725" cy="1714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xdr:rowOff>
    </xdr:to>
    <xdr:sp macro="" textlink="">
      <xdr:nvSpPr>
        <xdr:cNvPr id="77666" name="Text Box 5"/>
        <xdr:cNvSpPr txBox="1">
          <a:spLocks noChangeArrowheads="1"/>
        </xdr:cNvSpPr>
      </xdr:nvSpPr>
      <xdr:spPr bwMode="auto">
        <a:xfrm>
          <a:off x="5067300" y="3219450"/>
          <a:ext cx="85725" cy="1714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xdr:rowOff>
    </xdr:to>
    <xdr:sp macro="" textlink="">
      <xdr:nvSpPr>
        <xdr:cNvPr id="77667" name="Text Box 5"/>
        <xdr:cNvSpPr txBox="1">
          <a:spLocks noChangeArrowheads="1"/>
        </xdr:cNvSpPr>
      </xdr:nvSpPr>
      <xdr:spPr bwMode="auto">
        <a:xfrm>
          <a:off x="5067300" y="3219450"/>
          <a:ext cx="85725" cy="1714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xdr:rowOff>
    </xdr:to>
    <xdr:sp macro="" textlink="">
      <xdr:nvSpPr>
        <xdr:cNvPr id="77668" name="Text Box 5"/>
        <xdr:cNvSpPr txBox="1">
          <a:spLocks noChangeArrowheads="1"/>
        </xdr:cNvSpPr>
      </xdr:nvSpPr>
      <xdr:spPr bwMode="auto">
        <a:xfrm>
          <a:off x="5067300" y="3219450"/>
          <a:ext cx="85725" cy="1714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669"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670"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671"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672"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673"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674"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66675</xdr:rowOff>
    </xdr:to>
    <xdr:sp macro="" textlink="">
      <xdr:nvSpPr>
        <xdr:cNvPr id="77675" name="Text Box 5"/>
        <xdr:cNvSpPr txBox="1">
          <a:spLocks noChangeArrowheads="1"/>
        </xdr:cNvSpPr>
      </xdr:nvSpPr>
      <xdr:spPr bwMode="auto">
        <a:xfrm>
          <a:off x="5067300" y="3219450"/>
          <a:ext cx="85725" cy="2286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66675</xdr:rowOff>
    </xdr:to>
    <xdr:sp macro="" textlink="">
      <xdr:nvSpPr>
        <xdr:cNvPr id="77676" name="Text Box 5"/>
        <xdr:cNvSpPr txBox="1">
          <a:spLocks noChangeArrowheads="1"/>
        </xdr:cNvSpPr>
      </xdr:nvSpPr>
      <xdr:spPr bwMode="auto">
        <a:xfrm>
          <a:off x="5067300" y="3219450"/>
          <a:ext cx="85725" cy="2286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xdr:rowOff>
    </xdr:to>
    <xdr:sp macro="" textlink="">
      <xdr:nvSpPr>
        <xdr:cNvPr id="77677" name="Text Box 5"/>
        <xdr:cNvSpPr txBox="1">
          <a:spLocks noChangeArrowheads="1"/>
        </xdr:cNvSpPr>
      </xdr:nvSpPr>
      <xdr:spPr bwMode="auto">
        <a:xfrm>
          <a:off x="5067300" y="3219450"/>
          <a:ext cx="85725" cy="1714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xdr:rowOff>
    </xdr:to>
    <xdr:sp macro="" textlink="">
      <xdr:nvSpPr>
        <xdr:cNvPr id="77678" name="Text Box 5"/>
        <xdr:cNvSpPr txBox="1">
          <a:spLocks noChangeArrowheads="1"/>
        </xdr:cNvSpPr>
      </xdr:nvSpPr>
      <xdr:spPr bwMode="auto">
        <a:xfrm>
          <a:off x="5067300" y="3219450"/>
          <a:ext cx="85725" cy="1714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xdr:rowOff>
    </xdr:to>
    <xdr:sp macro="" textlink="">
      <xdr:nvSpPr>
        <xdr:cNvPr id="77679" name="Text Box 5"/>
        <xdr:cNvSpPr txBox="1">
          <a:spLocks noChangeArrowheads="1"/>
        </xdr:cNvSpPr>
      </xdr:nvSpPr>
      <xdr:spPr bwMode="auto">
        <a:xfrm>
          <a:off x="5067300" y="3219450"/>
          <a:ext cx="85725" cy="1714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xdr:rowOff>
    </xdr:to>
    <xdr:sp macro="" textlink="">
      <xdr:nvSpPr>
        <xdr:cNvPr id="77680" name="Text Box 5"/>
        <xdr:cNvSpPr txBox="1">
          <a:spLocks noChangeArrowheads="1"/>
        </xdr:cNvSpPr>
      </xdr:nvSpPr>
      <xdr:spPr bwMode="auto">
        <a:xfrm>
          <a:off x="5067300" y="3219450"/>
          <a:ext cx="85725" cy="1714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xdr:rowOff>
    </xdr:to>
    <xdr:sp macro="" textlink="">
      <xdr:nvSpPr>
        <xdr:cNvPr id="77681" name="Text Box 5"/>
        <xdr:cNvSpPr txBox="1">
          <a:spLocks noChangeArrowheads="1"/>
        </xdr:cNvSpPr>
      </xdr:nvSpPr>
      <xdr:spPr bwMode="auto">
        <a:xfrm>
          <a:off x="5067300" y="3219450"/>
          <a:ext cx="85725" cy="1714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xdr:rowOff>
    </xdr:to>
    <xdr:sp macro="" textlink="">
      <xdr:nvSpPr>
        <xdr:cNvPr id="77682" name="Text Box 5"/>
        <xdr:cNvSpPr txBox="1">
          <a:spLocks noChangeArrowheads="1"/>
        </xdr:cNvSpPr>
      </xdr:nvSpPr>
      <xdr:spPr bwMode="auto">
        <a:xfrm>
          <a:off x="5067300" y="3219450"/>
          <a:ext cx="85725" cy="1714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683"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684"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685"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686"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687"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688"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66675</xdr:rowOff>
    </xdr:to>
    <xdr:sp macro="" textlink="">
      <xdr:nvSpPr>
        <xdr:cNvPr id="77689" name="Text Box 5"/>
        <xdr:cNvSpPr txBox="1">
          <a:spLocks noChangeArrowheads="1"/>
        </xdr:cNvSpPr>
      </xdr:nvSpPr>
      <xdr:spPr bwMode="auto">
        <a:xfrm>
          <a:off x="5067300" y="3219450"/>
          <a:ext cx="85725" cy="2286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66675</xdr:rowOff>
    </xdr:to>
    <xdr:sp macro="" textlink="">
      <xdr:nvSpPr>
        <xdr:cNvPr id="77690" name="Text Box 5"/>
        <xdr:cNvSpPr txBox="1">
          <a:spLocks noChangeArrowheads="1"/>
        </xdr:cNvSpPr>
      </xdr:nvSpPr>
      <xdr:spPr bwMode="auto">
        <a:xfrm>
          <a:off x="5067300" y="3219450"/>
          <a:ext cx="85725" cy="2286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xdr:rowOff>
    </xdr:to>
    <xdr:sp macro="" textlink="">
      <xdr:nvSpPr>
        <xdr:cNvPr id="77691" name="Text Box 5"/>
        <xdr:cNvSpPr txBox="1">
          <a:spLocks noChangeArrowheads="1"/>
        </xdr:cNvSpPr>
      </xdr:nvSpPr>
      <xdr:spPr bwMode="auto">
        <a:xfrm>
          <a:off x="5067300" y="3219450"/>
          <a:ext cx="85725" cy="1714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xdr:rowOff>
    </xdr:to>
    <xdr:sp macro="" textlink="">
      <xdr:nvSpPr>
        <xdr:cNvPr id="77692" name="Text Box 5"/>
        <xdr:cNvSpPr txBox="1">
          <a:spLocks noChangeArrowheads="1"/>
        </xdr:cNvSpPr>
      </xdr:nvSpPr>
      <xdr:spPr bwMode="auto">
        <a:xfrm>
          <a:off x="5067300" y="3219450"/>
          <a:ext cx="85725" cy="1714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xdr:rowOff>
    </xdr:to>
    <xdr:sp macro="" textlink="">
      <xdr:nvSpPr>
        <xdr:cNvPr id="77693" name="Text Box 5"/>
        <xdr:cNvSpPr txBox="1">
          <a:spLocks noChangeArrowheads="1"/>
        </xdr:cNvSpPr>
      </xdr:nvSpPr>
      <xdr:spPr bwMode="auto">
        <a:xfrm>
          <a:off x="5067300" y="3219450"/>
          <a:ext cx="85725" cy="1714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xdr:rowOff>
    </xdr:to>
    <xdr:sp macro="" textlink="">
      <xdr:nvSpPr>
        <xdr:cNvPr id="77694" name="Text Box 5"/>
        <xdr:cNvSpPr txBox="1">
          <a:spLocks noChangeArrowheads="1"/>
        </xdr:cNvSpPr>
      </xdr:nvSpPr>
      <xdr:spPr bwMode="auto">
        <a:xfrm>
          <a:off x="5067300" y="3219450"/>
          <a:ext cx="85725" cy="1714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xdr:rowOff>
    </xdr:to>
    <xdr:sp macro="" textlink="">
      <xdr:nvSpPr>
        <xdr:cNvPr id="77695" name="Text Box 5"/>
        <xdr:cNvSpPr txBox="1">
          <a:spLocks noChangeArrowheads="1"/>
        </xdr:cNvSpPr>
      </xdr:nvSpPr>
      <xdr:spPr bwMode="auto">
        <a:xfrm>
          <a:off x="5067300" y="3219450"/>
          <a:ext cx="85725" cy="1714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9525</xdr:rowOff>
    </xdr:to>
    <xdr:sp macro="" textlink="">
      <xdr:nvSpPr>
        <xdr:cNvPr id="77696" name="Text Box 5"/>
        <xdr:cNvSpPr txBox="1">
          <a:spLocks noChangeArrowheads="1"/>
        </xdr:cNvSpPr>
      </xdr:nvSpPr>
      <xdr:spPr bwMode="auto">
        <a:xfrm>
          <a:off x="5067300" y="3219450"/>
          <a:ext cx="85725" cy="1714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697"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698"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699"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00"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01"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02"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03"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04"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05"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06"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07"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08"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123825</xdr:rowOff>
    </xdr:to>
    <xdr:sp macro="" textlink="">
      <xdr:nvSpPr>
        <xdr:cNvPr id="77709" name="Text Box 5"/>
        <xdr:cNvSpPr txBox="1">
          <a:spLocks noChangeArrowheads="1"/>
        </xdr:cNvSpPr>
      </xdr:nvSpPr>
      <xdr:spPr bwMode="auto">
        <a:xfrm>
          <a:off x="5067300" y="3219450"/>
          <a:ext cx="85725" cy="2857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123825</xdr:rowOff>
    </xdr:to>
    <xdr:sp macro="" textlink="">
      <xdr:nvSpPr>
        <xdr:cNvPr id="77710" name="Text Box 5"/>
        <xdr:cNvSpPr txBox="1">
          <a:spLocks noChangeArrowheads="1"/>
        </xdr:cNvSpPr>
      </xdr:nvSpPr>
      <xdr:spPr bwMode="auto">
        <a:xfrm>
          <a:off x="5067300" y="3219450"/>
          <a:ext cx="85725" cy="2857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114300</xdr:rowOff>
    </xdr:to>
    <xdr:sp macro="" textlink="">
      <xdr:nvSpPr>
        <xdr:cNvPr id="77711" name="Text Box 5"/>
        <xdr:cNvSpPr txBox="1">
          <a:spLocks noChangeArrowheads="1"/>
        </xdr:cNvSpPr>
      </xdr:nvSpPr>
      <xdr:spPr bwMode="auto">
        <a:xfrm>
          <a:off x="5067300" y="3219450"/>
          <a:ext cx="85725" cy="2762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114300</xdr:rowOff>
    </xdr:to>
    <xdr:sp macro="" textlink="">
      <xdr:nvSpPr>
        <xdr:cNvPr id="77712" name="Text Box 5"/>
        <xdr:cNvSpPr txBox="1">
          <a:spLocks noChangeArrowheads="1"/>
        </xdr:cNvSpPr>
      </xdr:nvSpPr>
      <xdr:spPr bwMode="auto">
        <a:xfrm>
          <a:off x="5067300" y="3219450"/>
          <a:ext cx="85725" cy="2762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13"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14"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15"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16"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17"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18"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19"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20"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21"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22"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23"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24"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123825</xdr:rowOff>
    </xdr:to>
    <xdr:sp macro="" textlink="">
      <xdr:nvSpPr>
        <xdr:cNvPr id="77725" name="Text Box 5"/>
        <xdr:cNvSpPr txBox="1">
          <a:spLocks noChangeArrowheads="1"/>
        </xdr:cNvSpPr>
      </xdr:nvSpPr>
      <xdr:spPr bwMode="auto">
        <a:xfrm>
          <a:off x="5067300" y="3219450"/>
          <a:ext cx="85725" cy="2857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123825</xdr:rowOff>
    </xdr:to>
    <xdr:sp macro="" textlink="">
      <xdr:nvSpPr>
        <xdr:cNvPr id="77726" name="Text Box 5"/>
        <xdr:cNvSpPr txBox="1">
          <a:spLocks noChangeArrowheads="1"/>
        </xdr:cNvSpPr>
      </xdr:nvSpPr>
      <xdr:spPr bwMode="auto">
        <a:xfrm>
          <a:off x="5067300" y="3219450"/>
          <a:ext cx="85725" cy="2857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114300</xdr:rowOff>
    </xdr:to>
    <xdr:sp macro="" textlink="">
      <xdr:nvSpPr>
        <xdr:cNvPr id="77727" name="Text Box 5"/>
        <xdr:cNvSpPr txBox="1">
          <a:spLocks noChangeArrowheads="1"/>
        </xdr:cNvSpPr>
      </xdr:nvSpPr>
      <xdr:spPr bwMode="auto">
        <a:xfrm>
          <a:off x="5067300" y="3219450"/>
          <a:ext cx="85725" cy="2762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114300</xdr:rowOff>
    </xdr:to>
    <xdr:sp macro="" textlink="">
      <xdr:nvSpPr>
        <xdr:cNvPr id="77728" name="Text Box 5"/>
        <xdr:cNvSpPr txBox="1">
          <a:spLocks noChangeArrowheads="1"/>
        </xdr:cNvSpPr>
      </xdr:nvSpPr>
      <xdr:spPr bwMode="auto">
        <a:xfrm>
          <a:off x="5067300" y="3219450"/>
          <a:ext cx="85725" cy="2762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29"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30"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31"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32"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33"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34"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66675</xdr:rowOff>
    </xdr:to>
    <xdr:sp macro="" textlink="">
      <xdr:nvSpPr>
        <xdr:cNvPr id="77735" name="Text Box 5"/>
        <xdr:cNvSpPr txBox="1">
          <a:spLocks noChangeArrowheads="1"/>
        </xdr:cNvSpPr>
      </xdr:nvSpPr>
      <xdr:spPr bwMode="auto">
        <a:xfrm>
          <a:off x="5067300" y="3219450"/>
          <a:ext cx="85725" cy="2286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66675</xdr:rowOff>
    </xdr:to>
    <xdr:sp macro="" textlink="">
      <xdr:nvSpPr>
        <xdr:cNvPr id="77736" name="Text Box 5"/>
        <xdr:cNvSpPr txBox="1">
          <a:spLocks noChangeArrowheads="1"/>
        </xdr:cNvSpPr>
      </xdr:nvSpPr>
      <xdr:spPr bwMode="auto">
        <a:xfrm>
          <a:off x="5067300" y="3219450"/>
          <a:ext cx="85725" cy="2286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37"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38"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39"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40"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41"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42"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43"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44"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45"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46"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47"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48"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123825</xdr:rowOff>
    </xdr:to>
    <xdr:sp macro="" textlink="">
      <xdr:nvSpPr>
        <xdr:cNvPr id="77749" name="Text Box 5"/>
        <xdr:cNvSpPr txBox="1">
          <a:spLocks noChangeArrowheads="1"/>
        </xdr:cNvSpPr>
      </xdr:nvSpPr>
      <xdr:spPr bwMode="auto">
        <a:xfrm>
          <a:off x="5067300" y="3219450"/>
          <a:ext cx="85725" cy="2857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123825</xdr:rowOff>
    </xdr:to>
    <xdr:sp macro="" textlink="">
      <xdr:nvSpPr>
        <xdr:cNvPr id="77750" name="Text Box 5"/>
        <xdr:cNvSpPr txBox="1">
          <a:spLocks noChangeArrowheads="1"/>
        </xdr:cNvSpPr>
      </xdr:nvSpPr>
      <xdr:spPr bwMode="auto">
        <a:xfrm>
          <a:off x="5067300" y="3219450"/>
          <a:ext cx="85725" cy="2857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114300</xdr:rowOff>
    </xdr:to>
    <xdr:sp macro="" textlink="">
      <xdr:nvSpPr>
        <xdr:cNvPr id="77751" name="Text Box 5"/>
        <xdr:cNvSpPr txBox="1">
          <a:spLocks noChangeArrowheads="1"/>
        </xdr:cNvSpPr>
      </xdr:nvSpPr>
      <xdr:spPr bwMode="auto">
        <a:xfrm>
          <a:off x="5067300" y="3219450"/>
          <a:ext cx="85725" cy="2762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114300</xdr:rowOff>
    </xdr:to>
    <xdr:sp macro="" textlink="">
      <xdr:nvSpPr>
        <xdr:cNvPr id="77752" name="Text Box 5"/>
        <xdr:cNvSpPr txBox="1">
          <a:spLocks noChangeArrowheads="1"/>
        </xdr:cNvSpPr>
      </xdr:nvSpPr>
      <xdr:spPr bwMode="auto">
        <a:xfrm>
          <a:off x="5067300" y="3219450"/>
          <a:ext cx="85725" cy="2762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114300</xdr:rowOff>
    </xdr:to>
    <xdr:sp macro="" textlink="">
      <xdr:nvSpPr>
        <xdr:cNvPr id="77753" name="Text Box 5"/>
        <xdr:cNvSpPr txBox="1">
          <a:spLocks noChangeArrowheads="1"/>
        </xdr:cNvSpPr>
      </xdr:nvSpPr>
      <xdr:spPr bwMode="auto">
        <a:xfrm>
          <a:off x="5067300" y="3219450"/>
          <a:ext cx="85725" cy="2762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114300</xdr:rowOff>
    </xdr:to>
    <xdr:sp macro="" textlink="">
      <xdr:nvSpPr>
        <xdr:cNvPr id="77754" name="Text Box 5"/>
        <xdr:cNvSpPr txBox="1">
          <a:spLocks noChangeArrowheads="1"/>
        </xdr:cNvSpPr>
      </xdr:nvSpPr>
      <xdr:spPr bwMode="auto">
        <a:xfrm>
          <a:off x="5067300" y="3219450"/>
          <a:ext cx="85725" cy="2762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55"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56"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57"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58"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59"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19050</xdr:rowOff>
    </xdr:to>
    <xdr:sp macro="" textlink="">
      <xdr:nvSpPr>
        <xdr:cNvPr id="77760" name="Text Box 5"/>
        <xdr:cNvSpPr txBox="1">
          <a:spLocks noChangeArrowheads="1"/>
        </xdr:cNvSpPr>
      </xdr:nvSpPr>
      <xdr:spPr bwMode="auto">
        <a:xfrm>
          <a:off x="5067300" y="3219450"/>
          <a:ext cx="85725" cy="18097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61"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62"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63"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64"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65"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76200</xdr:rowOff>
    </xdr:to>
    <xdr:sp macro="" textlink="">
      <xdr:nvSpPr>
        <xdr:cNvPr id="77766" name="Text Box 5"/>
        <xdr:cNvSpPr txBox="1">
          <a:spLocks noChangeArrowheads="1"/>
        </xdr:cNvSpPr>
      </xdr:nvSpPr>
      <xdr:spPr bwMode="auto">
        <a:xfrm>
          <a:off x="5067300" y="3219450"/>
          <a:ext cx="85725" cy="2381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123825</xdr:rowOff>
    </xdr:to>
    <xdr:sp macro="" textlink="">
      <xdr:nvSpPr>
        <xdr:cNvPr id="77767" name="Text Box 5"/>
        <xdr:cNvSpPr txBox="1">
          <a:spLocks noChangeArrowheads="1"/>
        </xdr:cNvSpPr>
      </xdr:nvSpPr>
      <xdr:spPr bwMode="auto">
        <a:xfrm>
          <a:off x="5067300" y="3219450"/>
          <a:ext cx="85725" cy="2857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123825</xdr:rowOff>
    </xdr:to>
    <xdr:sp macro="" textlink="">
      <xdr:nvSpPr>
        <xdr:cNvPr id="77768" name="Text Box 5"/>
        <xdr:cNvSpPr txBox="1">
          <a:spLocks noChangeArrowheads="1"/>
        </xdr:cNvSpPr>
      </xdr:nvSpPr>
      <xdr:spPr bwMode="auto">
        <a:xfrm>
          <a:off x="5067300" y="3219450"/>
          <a:ext cx="85725" cy="2857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114300</xdr:rowOff>
    </xdr:to>
    <xdr:sp macro="" textlink="">
      <xdr:nvSpPr>
        <xdr:cNvPr id="77769" name="Text Box 5"/>
        <xdr:cNvSpPr txBox="1">
          <a:spLocks noChangeArrowheads="1"/>
        </xdr:cNvSpPr>
      </xdr:nvSpPr>
      <xdr:spPr bwMode="auto">
        <a:xfrm>
          <a:off x="5067300" y="3219450"/>
          <a:ext cx="85725" cy="276225"/>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85725</xdr:colOff>
      <xdr:row>14</xdr:row>
      <xdr:rowOff>114300</xdr:rowOff>
    </xdr:to>
    <xdr:sp macro="" textlink="">
      <xdr:nvSpPr>
        <xdr:cNvPr id="77770" name="Text Box 5"/>
        <xdr:cNvSpPr txBox="1">
          <a:spLocks noChangeArrowheads="1"/>
        </xdr:cNvSpPr>
      </xdr:nvSpPr>
      <xdr:spPr bwMode="auto">
        <a:xfrm>
          <a:off x="5067300" y="3219450"/>
          <a:ext cx="85725" cy="2762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114301</xdr:rowOff>
    </xdr:to>
    <xdr:sp macro="" textlink="">
      <xdr:nvSpPr>
        <xdr:cNvPr id="77771" name="Text Box 5"/>
        <xdr:cNvSpPr txBox="1">
          <a:spLocks noChangeArrowheads="1"/>
        </xdr:cNvSpPr>
      </xdr:nvSpPr>
      <xdr:spPr bwMode="auto">
        <a:xfrm>
          <a:off x="5067300" y="9896475"/>
          <a:ext cx="76200"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114301</xdr:rowOff>
    </xdr:to>
    <xdr:sp macro="" textlink="">
      <xdr:nvSpPr>
        <xdr:cNvPr id="77772" name="Text Box 5"/>
        <xdr:cNvSpPr txBox="1">
          <a:spLocks noChangeArrowheads="1"/>
        </xdr:cNvSpPr>
      </xdr:nvSpPr>
      <xdr:spPr bwMode="auto">
        <a:xfrm>
          <a:off x="5067300" y="9896475"/>
          <a:ext cx="76200"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77773"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76201</xdr:rowOff>
    </xdr:to>
    <xdr:sp macro="" textlink="">
      <xdr:nvSpPr>
        <xdr:cNvPr id="77774" name="Text Box 6"/>
        <xdr:cNvSpPr txBox="1">
          <a:spLocks noChangeArrowheads="1"/>
        </xdr:cNvSpPr>
      </xdr:nvSpPr>
      <xdr:spPr bwMode="auto">
        <a:xfrm>
          <a:off x="56388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77775"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76201</xdr:rowOff>
    </xdr:to>
    <xdr:sp macro="" textlink="">
      <xdr:nvSpPr>
        <xdr:cNvPr id="77776" name="Text Box 6"/>
        <xdr:cNvSpPr txBox="1">
          <a:spLocks noChangeArrowheads="1"/>
        </xdr:cNvSpPr>
      </xdr:nvSpPr>
      <xdr:spPr bwMode="auto">
        <a:xfrm>
          <a:off x="56388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77777"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77778"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77779"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77780"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114301</xdr:rowOff>
    </xdr:to>
    <xdr:sp macro="" textlink="">
      <xdr:nvSpPr>
        <xdr:cNvPr id="77781" name="Text Box 5"/>
        <xdr:cNvSpPr txBox="1">
          <a:spLocks noChangeArrowheads="1"/>
        </xdr:cNvSpPr>
      </xdr:nvSpPr>
      <xdr:spPr bwMode="auto">
        <a:xfrm>
          <a:off x="5067300" y="9896475"/>
          <a:ext cx="76200"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114301</xdr:rowOff>
    </xdr:to>
    <xdr:sp macro="" textlink="">
      <xdr:nvSpPr>
        <xdr:cNvPr id="77782" name="Text Box 5"/>
        <xdr:cNvSpPr txBox="1">
          <a:spLocks noChangeArrowheads="1"/>
        </xdr:cNvSpPr>
      </xdr:nvSpPr>
      <xdr:spPr bwMode="auto">
        <a:xfrm>
          <a:off x="5067300" y="9896475"/>
          <a:ext cx="76200"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77783"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76201</xdr:rowOff>
    </xdr:to>
    <xdr:sp macro="" textlink="">
      <xdr:nvSpPr>
        <xdr:cNvPr id="77784" name="Text Box 6"/>
        <xdr:cNvSpPr txBox="1">
          <a:spLocks noChangeArrowheads="1"/>
        </xdr:cNvSpPr>
      </xdr:nvSpPr>
      <xdr:spPr bwMode="auto">
        <a:xfrm>
          <a:off x="56388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77785"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76201</xdr:rowOff>
    </xdr:to>
    <xdr:sp macro="" textlink="">
      <xdr:nvSpPr>
        <xdr:cNvPr id="77786" name="Text Box 6"/>
        <xdr:cNvSpPr txBox="1">
          <a:spLocks noChangeArrowheads="1"/>
        </xdr:cNvSpPr>
      </xdr:nvSpPr>
      <xdr:spPr bwMode="auto">
        <a:xfrm>
          <a:off x="56388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77787"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77788"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77789"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77790"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77791"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85725</xdr:colOff>
      <xdr:row>55</xdr:row>
      <xdr:rowOff>76201</xdr:rowOff>
    </xdr:to>
    <xdr:sp macro="" textlink="">
      <xdr:nvSpPr>
        <xdr:cNvPr id="77792" name="Text Box 6"/>
        <xdr:cNvSpPr txBox="1">
          <a:spLocks noChangeArrowheads="1"/>
        </xdr:cNvSpPr>
      </xdr:nvSpPr>
      <xdr:spPr bwMode="auto">
        <a:xfrm>
          <a:off x="56388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77793"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85725</xdr:colOff>
      <xdr:row>55</xdr:row>
      <xdr:rowOff>76201</xdr:rowOff>
    </xdr:to>
    <xdr:sp macro="" textlink="">
      <xdr:nvSpPr>
        <xdr:cNvPr id="77794" name="Text Box 6"/>
        <xdr:cNvSpPr txBox="1">
          <a:spLocks noChangeArrowheads="1"/>
        </xdr:cNvSpPr>
      </xdr:nvSpPr>
      <xdr:spPr bwMode="auto">
        <a:xfrm>
          <a:off x="56388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77795"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77796"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77797"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77798"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77799"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85725</xdr:colOff>
      <xdr:row>55</xdr:row>
      <xdr:rowOff>76201</xdr:rowOff>
    </xdr:to>
    <xdr:sp macro="" textlink="">
      <xdr:nvSpPr>
        <xdr:cNvPr id="77800" name="Text Box 6"/>
        <xdr:cNvSpPr txBox="1">
          <a:spLocks noChangeArrowheads="1"/>
        </xdr:cNvSpPr>
      </xdr:nvSpPr>
      <xdr:spPr bwMode="auto">
        <a:xfrm>
          <a:off x="56388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77801"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85725</xdr:colOff>
      <xdr:row>55</xdr:row>
      <xdr:rowOff>76201</xdr:rowOff>
    </xdr:to>
    <xdr:sp macro="" textlink="">
      <xdr:nvSpPr>
        <xdr:cNvPr id="77802" name="Text Box 6"/>
        <xdr:cNvSpPr txBox="1">
          <a:spLocks noChangeArrowheads="1"/>
        </xdr:cNvSpPr>
      </xdr:nvSpPr>
      <xdr:spPr bwMode="auto">
        <a:xfrm>
          <a:off x="56388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77803"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77804"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77805"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77806"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77807"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76201</xdr:rowOff>
    </xdr:to>
    <xdr:sp macro="" textlink="">
      <xdr:nvSpPr>
        <xdr:cNvPr id="77808" name="Text Box 6"/>
        <xdr:cNvSpPr txBox="1">
          <a:spLocks noChangeArrowheads="1"/>
        </xdr:cNvSpPr>
      </xdr:nvSpPr>
      <xdr:spPr bwMode="auto">
        <a:xfrm>
          <a:off x="56388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77809"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76201</xdr:rowOff>
    </xdr:to>
    <xdr:sp macro="" textlink="">
      <xdr:nvSpPr>
        <xdr:cNvPr id="77810" name="Text Box 6"/>
        <xdr:cNvSpPr txBox="1">
          <a:spLocks noChangeArrowheads="1"/>
        </xdr:cNvSpPr>
      </xdr:nvSpPr>
      <xdr:spPr bwMode="auto">
        <a:xfrm>
          <a:off x="56388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77811"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77812"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77813"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77814"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114301</xdr:rowOff>
    </xdr:to>
    <xdr:sp macro="" textlink="">
      <xdr:nvSpPr>
        <xdr:cNvPr id="77815" name="Text Box 5"/>
        <xdr:cNvSpPr txBox="1">
          <a:spLocks noChangeArrowheads="1"/>
        </xdr:cNvSpPr>
      </xdr:nvSpPr>
      <xdr:spPr bwMode="auto">
        <a:xfrm>
          <a:off x="5067300" y="9896475"/>
          <a:ext cx="76200"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114301</xdr:rowOff>
    </xdr:to>
    <xdr:sp macro="" textlink="">
      <xdr:nvSpPr>
        <xdr:cNvPr id="77816" name="Text Box 5"/>
        <xdr:cNvSpPr txBox="1">
          <a:spLocks noChangeArrowheads="1"/>
        </xdr:cNvSpPr>
      </xdr:nvSpPr>
      <xdr:spPr bwMode="auto">
        <a:xfrm>
          <a:off x="5067300" y="9896475"/>
          <a:ext cx="76200"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114301</xdr:rowOff>
    </xdr:to>
    <xdr:sp macro="" textlink="">
      <xdr:nvSpPr>
        <xdr:cNvPr id="77817" name="Text Box 5"/>
        <xdr:cNvSpPr txBox="1">
          <a:spLocks noChangeArrowheads="1"/>
        </xdr:cNvSpPr>
      </xdr:nvSpPr>
      <xdr:spPr bwMode="auto">
        <a:xfrm>
          <a:off x="5067300" y="9896475"/>
          <a:ext cx="76200"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114301</xdr:rowOff>
    </xdr:to>
    <xdr:sp macro="" textlink="">
      <xdr:nvSpPr>
        <xdr:cNvPr id="77818" name="Text Box 5"/>
        <xdr:cNvSpPr txBox="1">
          <a:spLocks noChangeArrowheads="1"/>
        </xdr:cNvSpPr>
      </xdr:nvSpPr>
      <xdr:spPr bwMode="auto">
        <a:xfrm>
          <a:off x="5067300" y="9896475"/>
          <a:ext cx="76200"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77819"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76201</xdr:rowOff>
    </xdr:to>
    <xdr:sp macro="" textlink="">
      <xdr:nvSpPr>
        <xdr:cNvPr id="77820" name="Text Box 6"/>
        <xdr:cNvSpPr txBox="1">
          <a:spLocks noChangeArrowheads="1"/>
        </xdr:cNvSpPr>
      </xdr:nvSpPr>
      <xdr:spPr bwMode="auto">
        <a:xfrm>
          <a:off x="56388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77821"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76201</xdr:rowOff>
    </xdr:to>
    <xdr:sp macro="" textlink="">
      <xdr:nvSpPr>
        <xdr:cNvPr id="77822" name="Text Box 6"/>
        <xdr:cNvSpPr txBox="1">
          <a:spLocks noChangeArrowheads="1"/>
        </xdr:cNvSpPr>
      </xdr:nvSpPr>
      <xdr:spPr bwMode="auto">
        <a:xfrm>
          <a:off x="56388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77823"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712"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713"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714"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114301</xdr:rowOff>
    </xdr:to>
    <xdr:sp macro="" textlink="">
      <xdr:nvSpPr>
        <xdr:cNvPr id="115715" name="Text Box 5"/>
        <xdr:cNvSpPr txBox="1">
          <a:spLocks noChangeArrowheads="1"/>
        </xdr:cNvSpPr>
      </xdr:nvSpPr>
      <xdr:spPr bwMode="auto">
        <a:xfrm>
          <a:off x="5067300" y="9896475"/>
          <a:ext cx="76200"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114301</xdr:rowOff>
    </xdr:to>
    <xdr:sp macro="" textlink="">
      <xdr:nvSpPr>
        <xdr:cNvPr id="115716" name="Text Box 5"/>
        <xdr:cNvSpPr txBox="1">
          <a:spLocks noChangeArrowheads="1"/>
        </xdr:cNvSpPr>
      </xdr:nvSpPr>
      <xdr:spPr bwMode="auto">
        <a:xfrm>
          <a:off x="5067300" y="9896475"/>
          <a:ext cx="76200"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717"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76201</xdr:rowOff>
    </xdr:to>
    <xdr:sp macro="" textlink="">
      <xdr:nvSpPr>
        <xdr:cNvPr id="115718" name="Text Box 6"/>
        <xdr:cNvSpPr txBox="1">
          <a:spLocks noChangeArrowheads="1"/>
        </xdr:cNvSpPr>
      </xdr:nvSpPr>
      <xdr:spPr bwMode="auto">
        <a:xfrm>
          <a:off x="56388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719"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76201</xdr:rowOff>
    </xdr:to>
    <xdr:sp macro="" textlink="">
      <xdr:nvSpPr>
        <xdr:cNvPr id="115720" name="Text Box 6"/>
        <xdr:cNvSpPr txBox="1">
          <a:spLocks noChangeArrowheads="1"/>
        </xdr:cNvSpPr>
      </xdr:nvSpPr>
      <xdr:spPr bwMode="auto">
        <a:xfrm>
          <a:off x="56388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721"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722"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723"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724"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725"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85725</xdr:colOff>
      <xdr:row>55</xdr:row>
      <xdr:rowOff>76201</xdr:rowOff>
    </xdr:to>
    <xdr:sp macro="" textlink="">
      <xdr:nvSpPr>
        <xdr:cNvPr id="115726" name="Text Box 6"/>
        <xdr:cNvSpPr txBox="1">
          <a:spLocks noChangeArrowheads="1"/>
        </xdr:cNvSpPr>
      </xdr:nvSpPr>
      <xdr:spPr bwMode="auto">
        <a:xfrm>
          <a:off x="56388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727"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85725</xdr:colOff>
      <xdr:row>55</xdr:row>
      <xdr:rowOff>76201</xdr:rowOff>
    </xdr:to>
    <xdr:sp macro="" textlink="">
      <xdr:nvSpPr>
        <xdr:cNvPr id="115728" name="Text Box 6"/>
        <xdr:cNvSpPr txBox="1">
          <a:spLocks noChangeArrowheads="1"/>
        </xdr:cNvSpPr>
      </xdr:nvSpPr>
      <xdr:spPr bwMode="auto">
        <a:xfrm>
          <a:off x="56388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729"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730"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731"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732"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733"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85725</xdr:colOff>
      <xdr:row>55</xdr:row>
      <xdr:rowOff>76201</xdr:rowOff>
    </xdr:to>
    <xdr:sp macro="" textlink="">
      <xdr:nvSpPr>
        <xdr:cNvPr id="115734" name="Text Box 6"/>
        <xdr:cNvSpPr txBox="1">
          <a:spLocks noChangeArrowheads="1"/>
        </xdr:cNvSpPr>
      </xdr:nvSpPr>
      <xdr:spPr bwMode="auto">
        <a:xfrm>
          <a:off x="56388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735"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85725</xdr:colOff>
      <xdr:row>55</xdr:row>
      <xdr:rowOff>76201</xdr:rowOff>
    </xdr:to>
    <xdr:sp macro="" textlink="">
      <xdr:nvSpPr>
        <xdr:cNvPr id="115736" name="Text Box 6"/>
        <xdr:cNvSpPr txBox="1">
          <a:spLocks noChangeArrowheads="1"/>
        </xdr:cNvSpPr>
      </xdr:nvSpPr>
      <xdr:spPr bwMode="auto">
        <a:xfrm>
          <a:off x="56388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737"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738"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739"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740"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38101</xdr:rowOff>
    </xdr:to>
    <xdr:sp macro="" textlink="">
      <xdr:nvSpPr>
        <xdr:cNvPr id="115741" name="Text Box 5"/>
        <xdr:cNvSpPr txBox="1">
          <a:spLocks noChangeArrowheads="1"/>
        </xdr:cNvSpPr>
      </xdr:nvSpPr>
      <xdr:spPr bwMode="auto">
        <a:xfrm>
          <a:off x="5067300" y="9896475"/>
          <a:ext cx="76200" cy="2095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38101</xdr:rowOff>
    </xdr:to>
    <xdr:sp macro="" textlink="">
      <xdr:nvSpPr>
        <xdr:cNvPr id="115742" name="Text Box 6"/>
        <xdr:cNvSpPr txBox="1">
          <a:spLocks noChangeArrowheads="1"/>
        </xdr:cNvSpPr>
      </xdr:nvSpPr>
      <xdr:spPr bwMode="auto">
        <a:xfrm>
          <a:off x="5638800" y="9896475"/>
          <a:ext cx="76200"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38101</xdr:rowOff>
    </xdr:to>
    <xdr:sp macro="" textlink="">
      <xdr:nvSpPr>
        <xdr:cNvPr id="115743" name="Text Box 5"/>
        <xdr:cNvSpPr txBox="1">
          <a:spLocks noChangeArrowheads="1"/>
        </xdr:cNvSpPr>
      </xdr:nvSpPr>
      <xdr:spPr bwMode="auto">
        <a:xfrm>
          <a:off x="5067300" y="9896475"/>
          <a:ext cx="76200" cy="2095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38101</xdr:rowOff>
    </xdr:to>
    <xdr:sp macro="" textlink="">
      <xdr:nvSpPr>
        <xdr:cNvPr id="115744" name="Text Box 6"/>
        <xdr:cNvSpPr txBox="1">
          <a:spLocks noChangeArrowheads="1"/>
        </xdr:cNvSpPr>
      </xdr:nvSpPr>
      <xdr:spPr bwMode="auto">
        <a:xfrm>
          <a:off x="5638800" y="9896475"/>
          <a:ext cx="76200"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38101</xdr:rowOff>
    </xdr:to>
    <xdr:sp macro="" textlink="">
      <xdr:nvSpPr>
        <xdr:cNvPr id="115745" name="Text Box 5"/>
        <xdr:cNvSpPr txBox="1">
          <a:spLocks noChangeArrowheads="1"/>
        </xdr:cNvSpPr>
      </xdr:nvSpPr>
      <xdr:spPr bwMode="auto">
        <a:xfrm>
          <a:off x="5067300" y="9896475"/>
          <a:ext cx="76200"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38101</xdr:rowOff>
    </xdr:to>
    <xdr:sp macro="" textlink="">
      <xdr:nvSpPr>
        <xdr:cNvPr id="115746" name="Text Box 5"/>
        <xdr:cNvSpPr txBox="1">
          <a:spLocks noChangeArrowheads="1"/>
        </xdr:cNvSpPr>
      </xdr:nvSpPr>
      <xdr:spPr bwMode="auto">
        <a:xfrm>
          <a:off x="5067300" y="9896475"/>
          <a:ext cx="76200"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38101</xdr:rowOff>
    </xdr:to>
    <xdr:sp macro="" textlink="">
      <xdr:nvSpPr>
        <xdr:cNvPr id="115747" name="Text Box 5"/>
        <xdr:cNvSpPr txBox="1">
          <a:spLocks noChangeArrowheads="1"/>
        </xdr:cNvSpPr>
      </xdr:nvSpPr>
      <xdr:spPr bwMode="auto">
        <a:xfrm>
          <a:off x="5067300" y="9896475"/>
          <a:ext cx="76200"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38101</xdr:rowOff>
    </xdr:to>
    <xdr:sp macro="" textlink="">
      <xdr:nvSpPr>
        <xdr:cNvPr id="115748" name="Text Box 5"/>
        <xdr:cNvSpPr txBox="1">
          <a:spLocks noChangeArrowheads="1"/>
        </xdr:cNvSpPr>
      </xdr:nvSpPr>
      <xdr:spPr bwMode="auto">
        <a:xfrm>
          <a:off x="5067300" y="9896475"/>
          <a:ext cx="76200"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38101</xdr:rowOff>
    </xdr:to>
    <xdr:sp macro="" textlink="">
      <xdr:nvSpPr>
        <xdr:cNvPr id="115749" name="Text Box 5"/>
        <xdr:cNvSpPr txBox="1">
          <a:spLocks noChangeArrowheads="1"/>
        </xdr:cNvSpPr>
      </xdr:nvSpPr>
      <xdr:spPr bwMode="auto">
        <a:xfrm>
          <a:off x="5067300" y="9896475"/>
          <a:ext cx="85725"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38101</xdr:rowOff>
    </xdr:to>
    <xdr:sp macro="" textlink="">
      <xdr:nvSpPr>
        <xdr:cNvPr id="115750" name="Text Box 5"/>
        <xdr:cNvSpPr txBox="1">
          <a:spLocks noChangeArrowheads="1"/>
        </xdr:cNvSpPr>
      </xdr:nvSpPr>
      <xdr:spPr bwMode="auto">
        <a:xfrm>
          <a:off x="5067300" y="9896475"/>
          <a:ext cx="85725"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38101</xdr:rowOff>
    </xdr:to>
    <xdr:sp macro="" textlink="">
      <xdr:nvSpPr>
        <xdr:cNvPr id="115751" name="Text Box 5"/>
        <xdr:cNvSpPr txBox="1">
          <a:spLocks noChangeArrowheads="1"/>
        </xdr:cNvSpPr>
      </xdr:nvSpPr>
      <xdr:spPr bwMode="auto">
        <a:xfrm>
          <a:off x="5067300" y="9896475"/>
          <a:ext cx="85725"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38101</xdr:rowOff>
    </xdr:to>
    <xdr:sp macro="" textlink="">
      <xdr:nvSpPr>
        <xdr:cNvPr id="115752" name="Text Box 5"/>
        <xdr:cNvSpPr txBox="1">
          <a:spLocks noChangeArrowheads="1"/>
        </xdr:cNvSpPr>
      </xdr:nvSpPr>
      <xdr:spPr bwMode="auto">
        <a:xfrm>
          <a:off x="5067300" y="9896475"/>
          <a:ext cx="85725"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38101</xdr:rowOff>
    </xdr:to>
    <xdr:sp macro="" textlink="">
      <xdr:nvSpPr>
        <xdr:cNvPr id="115753" name="Text Box 5"/>
        <xdr:cNvSpPr txBox="1">
          <a:spLocks noChangeArrowheads="1"/>
        </xdr:cNvSpPr>
      </xdr:nvSpPr>
      <xdr:spPr bwMode="auto">
        <a:xfrm>
          <a:off x="5067300" y="9896475"/>
          <a:ext cx="85725"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38101</xdr:rowOff>
    </xdr:to>
    <xdr:sp macro="" textlink="">
      <xdr:nvSpPr>
        <xdr:cNvPr id="115754" name="Text Box 5"/>
        <xdr:cNvSpPr txBox="1">
          <a:spLocks noChangeArrowheads="1"/>
        </xdr:cNvSpPr>
      </xdr:nvSpPr>
      <xdr:spPr bwMode="auto">
        <a:xfrm>
          <a:off x="5067300" y="9896475"/>
          <a:ext cx="85725"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55"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56"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57"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58"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59"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60"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61"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62"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63"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64"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65"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66"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5767"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5768"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69"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70"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71"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72"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73"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74"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75"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76"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77"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78"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79"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80"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5781"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5782"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83"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84"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85"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86"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87"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88"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89"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90"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91"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92"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93"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794"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795"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796"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797"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798"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799"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00"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5801"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5802"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5803"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5804"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05"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06"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07"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08"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09"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10"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11"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12"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13"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14"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15"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16"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5817"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5818"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5819"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5820"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21"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22"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23"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24"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25"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26"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5827"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5828"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29"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30"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31"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32"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33"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34"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35"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36"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37"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38"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39"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40"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5841"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5842"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5843"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5844"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5845"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5846"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47"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48"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49"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50"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51"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852"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53"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54"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55"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56"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57"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58"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5859"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5860"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5861"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5862"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863"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76201</xdr:rowOff>
    </xdr:to>
    <xdr:sp macro="" textlink="">
      <xdr:nvSpPr>
        <xdr:cNvPr id="115864" name="Text Box 6"/>
        <xdr:cNvSpPr txBox="1">
          <a:spLocks noChangeArrowheads="1"/>
        </xdr:cNvSpPr>
      </xdr:nvSpPr>
      <xdr:spPr bwMode="auto">
        <a:xfrm>
          <a:off x="56388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865"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76201</xdr:rowOff>
    </xdr:to>
    <xdr:sp macro="" textlink="">
      <xdr:nvSpPr>
        <xdr:cNvPr id="115866" name="Text Box 6"/>
        <xdr:cNvSpPr txBox="1">
          <a:spLocks noChangeArrowheads="1"/>
        </xdr:cNvSpPr>
      </xdr:nvSpPr>
      <xdr:spPr bwMode="auto">
        <a:xfrm>
          <a:off x="56388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867"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868"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869"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870"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114301</xdr:rowOff>
    </xdr:to>
    <xdr:sp macro="" textlink="">
      <xdr:nvSpPr>
        <xdr:cNvPr id="115871" name="Text Box 5"/>
        <xdr:cNvSpPr txBox="1">
          <a:spLocks noChangeArrowheads="1"/>
        </xdr:cNvSpPr>
      </xdr:nvSpPr>
      <xdr:spPr bwMode="auto">
        <a:xfrm>
          <a:off x="5067300" y="9896475"/>
          <a:ext cx="76200"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114301</xdr:rowOff>
    </xdr:to>
    <xdr:sp macro="" textlink="">
      <xdr:nvSpPr>
        <xdr:cNvPr id="115872" name="Text Box 5"/>
        <xdr:cNvSpPr txBox="1">
          <a:spLocks noChangeArrowheads="1"/>
        </xdr:cNvSpPr>
      </xdr:nvSpPr>
      <xdr:spPr bwMode="auto">
        <a:xfrm>
          <a:off x="5067300" y="9896475"/>
          <a:ext cx="76200"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114301</xdr:rowOff>
    </xdr:to>
    <xdr:sp macro="" textlink="">
      <xdr:nvSpPr>
        <xdr:cNvPr id="115873" name="Text Box 5"/>
        <xdr:cNvSpPr txBox="1">
          <a:spLocks noChangeArrowheads="1"/>
        </xdr:cNvSpPr>
      </xdr:nvSpPr>
      <xdr:spPr bwMode="auto">
        <a:xfrm>
          <a:off x="5067300" y="9896475"/>
          <a:ext cx="76200"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114301</xdr:rowOff>
    </xdr:to>
    <xdr:sp macro="" textlink="">
      <xdr:nvSpPr>
        <xdr:cNvPr id="115874" name="Text Box 5"/>
        <xdr:cNvSpPr txBox="1">
          <a:spLocks noChangeArrowheads="1"/>
        </xdr:cNvSpPr>
      </xdr:nvSpPr>
      <xdr:spPr bwMode="auto">
        <a:xfrm>
          <a:off x="5067300" y="9896475"/>
          <a:ext cx="76200"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875"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76201</xdr:rowOff>
    </xdr:to>
    <xdr:sp macro="" textlink="">
      <xdr:nvSpPr>
        <xdr:cNvPr id="115876" name="Text Box 6"/>
        <xdr:cNvSpPr txBox="1">
          <a:spLocks noChangeArrowheads="1"/>
        </xdr:cNvSpPr>
      </xdr:nvSpPr>
      <xdr:spPr bwMode="auto">
        <a:xfrm>
          <a:off x="56388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877"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76201</xdr:rowOff>
    </xdr:to>
    <xdr:sp macro="" textlink="">
      <xdr:nvSpPr>
        <xdr:cNvPr id="115878" name="Text Box 6"/>
        <xdr:cNvSpPr txBox="1">
          <a:spLocks noChangeArrowheads="1"/>
        </xdr:cNvSpPr>
      </xdr:nvSpPr>
      <xdr:spPr bwMode="auto">
        <a:xfrm>
          <a:off x="56388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879"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880"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881"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882"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114301</xdr:rowOff>
    </xdr:to>
    <xdr:sp macro="" textlink="">
      <xdr:nvSpPr>
        <xdr:cNvPr id="115883" name="Text Box 5"/>
        <xdr:cNvSpPr txBox="1">
          <a:spLocks noChangeArrowheads="1"/>
        </xdr:cNvSpPr>
      </xdr:nvSpPr>
      <xdr:spPr bwMode="auto">
        <a:xfrm>
          <a:off x="5067300" y="9896475"/>
          <a:ext cx="76200"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114301</xdr:rowOff>
    </xdr:to>
    <xdr:sp macro="" textlink="">
      <xdr:nvSpPr>
        <xdr:cNvPr id="115884" name="Text Box 5"/>
        <xdr:cNvSpPr txBox="1">
          <a:spLocks noChangeArrowheads="1"/>
        </xdr:cNvSpPr>
      </xdr:nvSpPr>
      <xdr:spPr bwMode="auto">
        <a:xfrm>
          <a:off x="5067300" y="9896475"/>
          <a:ext cx="76200"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885"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76201</xdr:rowOff>
    </xdr:to>
    <xdr:sp macro="" textlink="">
      <xdr:nvSpPr>
        <xdr:cNvPr id="115886" name="Text Box 6"/>
        <xdr:cNvSpPr txBox="1">
          <a:spLocks noChangeArrowheads="1"/>
        </xdr:cNvSpPr>
      </xdr:nvSpPr>
      <xdr:spPr bwMode="auto">
        <a:xfrm>
          <a:off x="56388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887"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76201</xdr:rowOff>
    </xdr:to>
    <xdr:sp macro="" textlink="">
      <xdr:nvSpPr>
        <xdr:cNvPr id="115888" name="Text Box 6"/>
        <xdr:cNvSpPr txBox="1">
          <a:spLocks noChangeArrowheads="1"/>
        </xdr:cNvSpPr>
      </xdr:nvSpPr>
      <xdr:spPr bwMode="auto">
        <a:xfrm>
          <a:off x="56388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889"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890"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891"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76201</xdr:rowOff>
    </xdr:to>
    <xdr:sp macro="" textlink="">
      <xdr:nvSpPr>
        <xdr:cNvPr id="115892" name="Text Box 5"/>
        <xdr:cNvSpPr txBox="1">
          <a:spLocks noChangeArrowheads="1"/>
        </xdr:cNvSpPr>
      </xdr:nvSpPr>
      <xdr:spPr bwMode="auto">
        <a:xfrm>
          <a:off x="5067300" y="9896475"/>
          <a:ext cx="76200"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93"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85725</xdr:colOff>
      <xdr:row>55</xdr:row>
      <xdr:rowOff>76201</xdr:rowOff>
    </xdr:to>
    <xdr:sp macro="" textlink="">
      <xdr:nvSpPr>
        <xdr:cNvPr id="115894" name="Text Box 6"/>
        <xdr:cNvSpPr txBox="1">
          <a:spLocks noChangeArrowheads="1"/>
        </xdr:cNvSpPr>
      </xdr:nvSpPr>
      <xdr:spPr bwMode="auto">
        <a:xfrm>
          <a:off x="56388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95"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85725</xdr:colOff>
      <xdr:row>55</xdr:row>
      <xdr:rowOff>76201</xdr:rowOff>
    </xdr:to>
    <xdr:sp macro="" textlink="">
      <xdr:nvSpPr>
        <xdr:cNvPr id="115896" name="Text Box 6"/>
        <xdr:cNvSpPr txBox="1">
          <a:spLocks noChangeArrowheads="1"/>
        </xdr:cNvSpPr>
      </xdr:nvSpPr>
      <xdr:spPr bwMode="auto">
        <a:xfrm>
          <a:off x="56388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97"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98"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899"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900"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901"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85725</xdr:colOff>
      <xdr:row>55</xdr:row>
      <xdr:rowOff>76201</xdr:rowOff>
    </xdr:to>
    <xdr:sp macro="" textlink="">
      <xdr:nvSpPr>
        <xdr:cNvPr id="115902" name="Text Box 6"/>
        <xdr:cNvSpPr txBox="1">
          <a:spLocks noChangeArrowheads="1"/>
        </xdr:cNvSpPr>
      </xdr:nvSpPr>
      <xdr:spPr bwMode="auto">
        <a:xfrm>
          <a:off x="56388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903"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85725</xdr:colOff>
      <xdr:row>55</xdr:row>
      <xdr:rowOff>76201</xdr:rowOff>
    </xdr:to>
    <xdr:sp macro="" textlink="">
      <xdr:nvSpPr>
        <xdr:cNvPr id="115904" name="Text Box 6"/>
        <xdr:cNvSpPr txBox="1">
          <a:spLocks noChangeArrowheads="1"/>
        </xdr:cNvSpPr>
      </xdr:nvSpPr>
      <xdr:spPr bwMode="auto">
        <a:xfrm>
          <a:off x="56388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905"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906"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907"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76201</xdr:rowOff>
    </xdr:to>
    <xdr:sp macro="" textlink="">
      <xdr:nvSpPr>
        <xdr:cNvPr id="115908" name="Text Box 5"/>
        <xdr:cNvSpPr txBox="1">
          <a:spLocks noChangeArrowheads="1"/>
        </xdr:cNvSpPr>
      </xdr:nvSpPr>
      <xdr:spPr bwMode="auto">
        <a:xfrm>
          <a:off x="5067300" y="9896475"/>
          <a:ext cx="85725" cy="2476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38101</xdr:rowOff>
    </xdr:to>
    <xdr:sp macro="" textlink="">
      <xdr:nvSpPr>
        <xdr:cNvPr id="115909" name="Text Box 5"/>
        <xdr:cNvSpPr txBox="1">
          <a:spLocks noChangeArrowheads="1"/>
        </xdr:cNvSpPr>
      </xdr:nvSpPr>
      <xdr:spPr bwMode="auto">
        <a:xfrm>
          <a:off x="5067300" y="9896475"/>
          <a:ext cx="76200" cy="2095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38101</xdr:rowOff>
    </xdr:to>
    <xdr:sp macro="" textlink="">
      <xdr:nvSpPr>
        <xdr:cNvPr id="115910" name="Text Box 6"/>
        <xdr:cNvSpPr txBox="1">
          <a:spLocks noChangeArrowheads="1"/>
        </xdr:cNvSpPr>
      </xdr:nvSpPr>
      <xdr:spPr bwMode="auto">
        <a:xfrm>
          <a:off x="5638800" y="9896475"/>
          <a:ext cx="76200"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38101</xdr:rowOff>
    </xdr:to>
    <xdr:sp macro="" textlink="">
      <xdr:nvSpPr>
        <xdr:cNvPr id="115911" name="Text Box 5"/>
        <xdr:cNvSpPr txBox="1">
          <a:spLocks noChangeArrowheads="1"/>
        </xdr:cNvSpPr>
      </xdr:nvSpPr>
      <xdr:spPr bwMode="auto">
        <a:xfrm>
          <a:off x="5067300" y="9896475"/>
          <a:ext cx="76200" cy="2095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38101</xdr:rowOff>
    </xdr:to>
    <xdr:sp macro="" textlink="">
      <xdr:nvSpPr>
        <xdr:cNvPr id="115912" name="Text Box 6"/>
        <xdr:cNvSpPr txBox="1">
          <a:spLocks noChangeArrowheads="1"/>
        </xdr:cNvSpPr>
      </xdr:nvSpPr>
      <xdr:spPr bwMode="auto">
        <a:xfrm>
          <a:off x="5638800" y="9896475"/>
          <a:ext cx="76200"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38101</xdr:rowOff>
    </xdr:to>
    <xdr:sp macro="" textlink="">
      <xdr:nvSpPr>
        <xdr:cNvPr id="115913" name="Text Box 5"/>
        <xdr:cNvSpPr txBox="1">
          <a:spLocks noChangeArrowheads="1"/>
        </xdr:cNvSpPr>
      </xdr:nvSpPr>
      <xdr:spPr bwMode="auto">
        <a:xfrm>
          <a:off x="5067300" y="9896475"/>
          <a:ext cx="76200"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38101</xdr:rowOff>
    </xdr:to>
    <xdr:sp macro="" textlink="">
      <xdr:nvSpPr>
        <xdr:cNvPr id="115914" name="Text Box 5"/>
        <xdr:cNvSpPr txBox="1">
          <a:spLocks noChangeArrowheads="1"/>
        </xdr:cNvSpPr>
      </xdr:nvSpPr>
      <xdr:spPr bwMode="auto">
        <a:xfrm>
          <a:off x="5067300" y="9896475"/>
          <a:ext cx="76200"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38101</xdr:rowOff>
    </xdr:to>
    <xdr:sp macro="" textlink="">
      <xdr:nvSpPr>
        <xdr:cNvPr id="115915" name="Text Box 5"/>
        <xdr:cNvSpPr txBox="1">
          <a:spLocks noChangeArrowheads="1"/>
        </xdr:cNvSpPr>
      </xdr:nvSpPr>
      <xdr:spPr bwMode="auto">
        <a:xfrm>
          <a:off x="5067300" y="9896475"/>
          <a:ext cx="76200"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76200</xdr:colOff>
      <xdr:row>55</xdr:row>
      <xdr:rowOff>38101</xdr:rowOff>
    </xdr:to>
    <xdr:sp macro="" textlink="">
      <xdr:nvSpPr>
        <xdr:cNvPr id="115916" name="Text Box 5"/>
        <xdr:cNvSpPr txBox="1">
          <a:spLocks noChangeArrowheads="1"/>
        </xdr:cNvSpPr>
      </xdr:nvSpPr>
      <xdr:spPr bwMode="auto">
        <a:xfrm>
          <a:off x="5067300" y="9896475"/>
          <a:ext cx="76200"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38101</xdr:rowOff>
    </xdr:to>
    <xdr:sp macro="" textlink="">
      <xdr:nvSpPr>
        <xdr:cNvPr id="115917" name="Text Box 5"/>
        <xdr:cNvSpPr txBox="1">
          <a:spLocks noChangeArrowheads="1"/>
        </xdr:cNvSpPr>
      </xdr:nvSpPr>
      <xdr:spPr bwMode="auto">
        <a:xfrm>
          <a:off x="5067300" y="9896475"/>
          <a:ext cx="85725"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38101</xdr:rowOff>
    </xdr:to>
    <xdr:sp macro="" textlink="">
      <xdr:nvSpPr>
        <xdr:cNvPr id="115918" name="Text Box 5"/>
        <xdr:cNvSpPr txBox="1">
          <a:spLocks noChangeArrowheads="1"/>
        </xdr:cNvSpPr>
      </xdr:nvSpPr>
      <xdr:spPr bwMode="auto">
        <a:xfrm>
          <a:off x="5067300" y="9896475"/>
          <a:ext cx="85725"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38101</xdr:rowOff>
    </xdr:to>
    <xdr:sp macro="" textlink="">
      <xdr:nvSpPr>
        <xdr:cNvPr id="115919" name="Text Box 5"/>
        <xdr:cNvSpPr txBox="1">
          <a:spLocks noChangeArrowheads="1"/>
        </xdr:cNvSpPr>
      </xdr:nvSpPr>
      <xdr:spPr bwMode="auto">
        <a:xfrm>
          <a:off x="5067300" y="9896475"/>
          <a:ext cx="85725"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38101</xdr:rowOff>
    </xdr:to>
    <xdr:sp macro="" textlink="">
      <xdr:nvSpPr>
        <xdr:cNvPr id="115920" name="Text Box 5"/>
        <xdr:cNvSpPr txBox="1">
          <a:spLocks noChangeArrowheads="1"/>
        </xdr:cNvSpPr>
      </xdr:nvSpPr>
      <xdr:spPr bwMode="auto">
        <a:xfrm>
          <a:off x="5067300" y="9896475"/>
          <a:ext cx="85725"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38101</xdr:rowOff>
    </xdr:to>
    <xdr:sp macro="" textlink="">
      <xdr:nvSpPr>
        <xdr:cNvPr id="115921" name="Text Box 5"/>
        <xdr:cNvSpPr txBox="1">
          <a:spLocks noChangeArrowheads="1"/>
        </xdr:cNvSpPr>
      </xdr:nvSpPr>
      <xdr:spPr bwMode="auto">
        <a:xfrm>
          <a:off x="5067300" y="9896475"/>
          <a:ext cx="85725"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38101</xdr:rowOff>
    </xdr:to>
    <xdr:sp macro="" textlink="">
      <xdr:nvSpPr>
        <xdr:cNvPr id="115922" name="Text Box 5"/>
        <xdr:cNvSpPr txBox="1">
          <a:spLocks noChangeArrowheads="1"/>
        </xdr:cNvSpPr>
      </xdr:nvSpPr>
      <xdr:spPr bwMode="auto">
        <a:xfrm>
          <a:off x="5067300" y="9896475"/>
          <a:ext cx="85725" cy="2095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xdr:rowOff>
    </xdr:to>
    <xdr:sp macro="" textlink="">
      <xdr:nvSpPr>
        <xdr:cNvPr id="115923" name="Text Box 5"/>
        <xdr:cNvSpPr txBox="1">
          <a:spLocks noChangeArrowheads="1"/>
        </xdr:cNvSpPr>
      </xdr:nvSpPr>
      <xdr:spPr bwMode="auto">
        <a:xfrm>
          <a:off x="5067300" y="9896475"/>
          <a:ext cx="85725" cy="1714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xdr:rowOff>
    </xdr:to>
    <xdr:sp macro="" textlink="">
      <xdr:nvSpPr>
        <xdr:cNvPr id="115924" name="Text Box 5"/>
        <xdr:cNvSpPr txBox="1">
          <a:spLocks noChangeArrowheads="1"/>
        </xdr:cNvSpPr>
      </xdr:nvSpPr>
      <xdr:spPr bwMode="auto">
        <a:xfrm>
          <a:off x="5067300" y="9896475"/>
          <a:ext cx="85725" cy="1714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xdr:rowOff>
    </xdr:to>
    <xdr:sp macro="" textlink="">
      <xdr:nvSpPr>
        <xdr:cNvPr id="115925" name="Text Box 5"/>
        <xdr:cNvSpPr txBox="1">
          <a:spLocks noChangeArrowheads="1"/>
        </xdr:cNvSpPr>
      </xdr:nvSpPr>
      <xdr:spPr bwMode="auto">
        <a:xfrm>
          <a:off x="5067300" y="9896475"/>
          <a:ext cx="85725" cy="1714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xdr:rowOff>
    </xdr:to>
    <xdr:sp macro="" textlink="">
      <xdr:nvSpPr>
        <xdr:cNvPr id="115926" name="Text Box 5"/>
        <xdr:cNvSpPr txBox="1">
          <a:spLocks noChangeArrowheads="1"/>
        </xdr:cNvSpPr>
      </xdr:nvSpPr>
      <xdr:spPr bwMode="auto">
        <a:xfrm>
          <a:off x="5067300" y="9896475"/>
          <a:ext cx="85725" cy="1714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xdr:rowOff>
    </xdr:to>
    <xdr:sp macro="" textlink="">
      <xdr:nvSpPr>
        <xdr:cNvPr id="115927" name="Text Box 5"/>
        <xdr:cNvSpPr txBox="1">
          <a:spLocks noChangeArrowheads="1"/>
        </xdr:cNvSpPr>
      </xdr:nvSpPr>
      <xdr:spPr bwMode="auto">
        <a:xfrm>
          <a:off x="5067300" y="9896475"/>
          <a:ext cx="85725" cy="1714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xdr:rowOff>
    </xdr:to>
    <xdr:sp macro="" textlink="">
      <xdr:nvSpPr>
        <xdr:cNvPr id="115928" name="Text Box 5"/>
        <xdr:cNvSpPr txBox="1">
          <a:spLocks noChangeArrowheads="1"/>
        </xdr:cNvSpPr>
      </xdr:nvSpPr>
      <xdr:spPr bwMode="auto">
        <a:xfrm>
          <a:off x="5067300" y="9896475"/>
          <a:ext cx="85725" cy="1714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29"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30"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31"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32"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33"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34"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57151</xdr:rowOff>
    </xdr:to>
    <xdr:sp macro="" textlink="">
      <xdr:nvSpPr>
        <xdr:cNvPr id="115935" name="Text Box 5"/>
        <xdr:cNvSpPr txBox="1">
          <a:spLocks noChangeArrowheads="1"/>
        </xdr:cNvSpPr>
      </xdr:nvSpPr>
      <xdr:spPr bwMode="auto">
        <a:xfrm>
          <a:off x="5067300" y="9896475"/>
          <a:ext cx="85725" cy="22860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57151</xdr:rowOff>
    </xdr:to>
    <xdr:sp macro="" textlink="">
      <xdr:nvSpPr>
        <xdr:cNvPr id="115936" name="Text Box 5"/>
        <xdr:cNvSpPr txBox="1">
          <a:spLocks noChangeArrowheads="1"/>
        </xdr:cNvSpPr>
      </xdr:nvSpPr>
      <xdr:spPr bwMode="auto">
        <a:xfrm>
          <a:off x="5067300" y="9896475"/>
          <a:ext cx="85725" cy="22860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xdr:rowOff>
    </xdr:to>
    <xdr:sp macro="" textlink="">
      <xdr:nvSpPr>
        <xdr:cNvPr id="115937" name="Text Box 5"/>
        <xdr:cNvSpPr txBox="1">
          <a:spLocks noChangeArrowheads="1"/>
        </xdr:cNvSpPr>
      </xdr:nvSpPr>
      <xdr:spPr bwMode="auto">
        <a:xfrm>
          <a:off x="5067300" y="9896475"/>
          <a:ext cx="85725" cy="1714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xdr:rowOff>
    </xdr:to>
    <xdr:sp macro="" textlink="">
      <xdr:nvSpPr>
        <xdr:cNvPr id="115938" name="Text Box 5"/>
        <xdr:cNvSpPr txBox="1">
          <a:spLocks noChangeArrowheads="1"/>
        </xdr:cNvSpPr>
      </xdr:nvSpPr>
      <xdr:spPr bwMode="auto">
        <a:xfrm>
          <a:off x="5067300" y="9896475"/>
          <a:ext cx="85725" cy="1714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xdr:rowOff>
    </xdr:to>
    <xdr:sp macro="" textlink="">
      <xdr:nvSpPr>
        <xdr:cNvPr id="115939" name="Text Box 5"/>
        <xdr:cNvSpPr txBox="1">
          <a:spLocks noChangeArrowheads="1"/>
        </xdr:cNvSpPr>
      </xdr:nvSpPr>
      <xdr:spPr bwMode="auto">
        <a:xfrm>
          <a:off x="5067300" y="9896475"/>
          <a:ext cx="85725" cy="1714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xdr:rowOff>
    </xdr:to>
    <xdr:sp macro="" textlink="">
      <xdr:nvSpPr>
        <xdr:cNvPr id="115940" name="Text Box 5"/>
        <xdr:cNvSpPr txBox="1">
          <a:spLocks noChangeArrowheads="1"/>
        </xdr:cNvSpPr>
      </xdr:nvSpPr>
      <xdr:spPr bwMode="auto">
        <a:xfrm>
          <a:off x="5067300" y="9896475"/>
          <a:ext cx="85725" cy="1714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xdr:rowOff>
    </xdr:to>
    <xdr:sp macro="" textlink="">
      <xdr:nvSpPr>
        <xdr:cNvPr id="115941" name="Text Box 5"/>
        <xdr:cNvSpPr txBox="1">
          <a:spLocks noChangeArrowheads="1"/>
        </xdr:cNvSpPr>
      </xdr:nvSpPr>
      <xdr:spPr bwMode="auto">
        <a:xfrm>
          <a:off x="5067300" y="9896475"/>
          <a:ext cx="85725" cy="1714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xdr:rowOff>
    </xdr:to>
    <xdr:sp macro="" textlink="">
      <xdr:nvSpPr>
        <xdr:cNvPr id="115942" name="Text Box 5"/>
        <xdr:cNvSpPr txBox="1">
          <a:spLocks noChangeArrowheads="1"/>
        </xdr:cNvSpPr>
      </xdr:nvSpPr>
      <xdr:spPr bwMode="auto">
        <a:xfrm>
          <a:off x="5067300" y="9896475"/>
          <a:ext cx="85725" cy="1714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43"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44"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45"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46"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47"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48"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57151</xdr:rowOff>
    </xdr:to>
    <xdr:sp macro="" textlink="">
      <xdr:nvSpPr>
        <xdr:cNvPr id="115949" name="Text Box 5"/>
        <xdr:cNvSpPr txBox="1">
          <a:spLocks noChangeArrowheads="1"/>
        </xdr:cNvSpPr>
      </xdr:nvSpPr>
      <xdr:spPr bwMode="auto">
        <a:xfrm>
          <a:off x="5067300" y="9896475"/>
          <a:ext cx="85725" cy="22860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57151</xdr:rowOff>
    </xdr:to>
    <xdr:sp macro="" textlink="">
      <xdr:nvSpPr>
        <xdr:cNvPr id="115950" name="Text Box 5"/>
        <xdr:cNvSpPr txBox="1">
          <a:spLocks noChangeArrowheads="1"/>
        </xdr:cNvSpPr>
      </xdr:nvSpPr>
      <xdr:spPr bwMode="auto">
        <a:xfrm>
          <a:off x="5067300" y="9896475"/>
          <a:ext cx="85725" cy="22860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xdr:rowOff>
    </xdr:to>
    <xdr:sp macro="" textlink="">
      <xdr:nvSpPr>
        <xdr:cNvPr id="115951" name="Text Box 5"/>
        <xdr:cNvSpPr txBox="1">
          <a:spLocks noChangeArrowheads="1"/>
        </xdr:cNvSpPr>
      </xdr:nvSpPr>
      <xdr:spPr bwMode="auto">
        <a:xfrm>
          <a:off x="5067300" y="9896475"/>
          <a:ext cx="85725" cy="1714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xdr:rowOff>
    </xdr:to>
    <xdr:sp macro="" textlink="">
      <xdr:nvSpPr>
        <xdr:cNvPr id="115952" name="Text Box 5"/>
        <xdr:cNvSpPr txBox="1">
          <a:spLocks noChangeArrowheads="1"/>
        </xdr:cNvSpPr>
      </xdr:nvSpPr>
      <xdr:spPr bwMode="auto">
        <a:xfrm>
          <a:off x="5067300" y="9896475"/>
          <a:ext cx="85725" cy="1714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xdr:rowOff>
    </xdr:to>
    <xdr:sp macro="" textlink="">
      <xdr:nvSpPr>
        <xdr:cNvPr id="115953" name="Text Box 5"/>
        <xdr:cNvSpPr txBox="1">
          <a:spLocks noChangeArrowheads="1"/>
        </xdr:cNvSpPr>
      </xdr:nvSpPr>
      <xdr:spPr bwMode="auto">
        <a:xfrm>
          <a:off x="5067300" y="9896475"/>
          <a:ext cx="85725" cy="1714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xdr:rowOff>
    </xdr:to>
    <xdr:sp macro="" textlink="">
      <xdr:nvSpPr>
        <xdr:cNvPr id="115954" name="Text Box 5"/>
        <xdr:cNvSpPr txBox="1">
          <a:spLocks noChangeArrowheads="1"/>
        </xdr:cNvSpPr>
      </xdr:nvSpPr>
      <xdr:spPr bwMode="auto">
        <a:xfrm>
          <a:off x="5067300" y="9896475"/>
          <a:ext cx="85725" cy="1714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xdr:rowOff>
    </xdr:to>
    <xdr:sp macro="" textlink="">
      <xdr:nvSpPr>
        <xdr:cNvPr id="115955" name="Text Box 5"/>
        <xdr:cNvSpPr txBox="1">
          <a:spLocks noChangeArrowheads="1"/>
        </xdr:cNvSpPr>
      </xdr:nvSpPr>
      <xdr:spPr bwMode="auto">
        <a:xfrm>
          <a:off x="5067300" y="9896475"/>
          <a:ext cx="85725" cy="1714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xdr:rowOff>
    </xdr:to>
    <xdr:sp macro="" textlink="">
      <xdr:nvSpPr>
        <xdr:cNvPr id="115956" name="Text Box 5"/>
        <xdr:cNvSpPr txBox="1">
          <a:spLocks noChangeArrowheads="1"/>
        </xdr:cNvSpPr>
      </xdr:nvSpPr>
      <xdr:spPr bwMode="auto">
        <a:xfrm>
          <a:off x="5067300" y="9896475"/>
          <a:ext cx="85725" cy="1714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57"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58"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59"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60"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61"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62"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5963"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5964"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5965"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5966"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5967"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5968"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5969"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5970"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104776</xdr:rowOff>
    </xdr:to>
    <xdr:sp macro="" textlink="">
      <xdr:nvSpPr>
        <xdr:cNvPr id="115971" name="Text Box 5"/>
        <xdr:cNvSpPr txBox="1">
          <a:spLocks noChangeArrowheads="1"/>
        </xdr:cNvSpPr>
      </xdr:nvSpPr>
      <xdr:spPr bwMode="auto">
        <a:xfrm>
          <a:off x="5067300" y="9896475"/>
          <a:ext cx="85725" cy="2762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104776</xdr:rowOff>
    </xdr:to>
    <xdr:sp macro="" textlink="">
      <xdr:nvSpPr>
        <xdr:cNvPr id="115972" name="Text Box 5"/>
        <xdr:cNvSpPr txBox="1">
          <a:spLocks noChangeArrowheads="1"/>
        </xdr:cNvSpPr>
      </xdr:nvSpPr>
      <xdr:spPr bwMode="auto">
        <a:xfrm>
          <a:off x="5067300" y="9896475"/>
          <a:ext cx="85725" cy="2762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73"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74"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75"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76"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77"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78"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5979"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5980"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5981"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5982"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5983"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5984"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5985"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5986"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104776</xdr:rowOff>
    </xdr:to>
    <xdr:sp macro="" textlink="">
      <xdr:nvSpPr>
        <xdr:cNvPr id="115987" name="Text Box 5"/>
        <xdr:cNvSpPr txBox="1">
          <a:spLocks noChangeArrowheads="1"/>
        </xdr:cNvSpPr>
      </xdr:nvSpPr>
      <xdr:spPr bwMode="auto">
        <a:xfrm>
          <a:off x="5067300" y="9896475"/>
          <a:ext cx="85725" cy="2762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104776</xdr:rowOff>
    </xdr:to>
    <xdr:sp macro="" textlink="">
      <xdr:nvSpPr>
        <xdr:cNvPr id="115988" name="Text Box 5"/>
        <xdr:cNvSpPr txBox="1">
          <a:spLocks noChangeArrowheads="1"/>
        </xdr:cNvSpPr>
      </xdr:nvSpPr>
      <xdr:spPr bwMode="auto">
        <a:xfrm>
          <a:off x="5067300" y="9896475"/>
          <a:ext cx="85725" cy="2762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89"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90"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91"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92"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93"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94"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57151</xdr:rowOff>
    </xdr:to>
    <xdr:sp macro="" textlink="">
      <xdr:nvSpPr>
        <xdr:cNvPr id="115995" name="Text Box 5"/>
        <xdr:cNvSpPr txBox="1">
          <a:spLocks noChangeArrowheads="1"/>
        </xdr:cNvSpPr>
      </xdr:nvSpPr>
      <xdr:spPr bwMode="auto">
        <a:xfrm>
          <a:off x="5067300" y="9896475"/>
          <a:ext cx="85725" cy="22860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57151</xdr:rowOff>
    </xdr:to>
    <xdr:sp macro="" textlink="">
      <xdr:nvSpPr>
        <xdr:cNvPr id="115996" name="Text Box 5"/>
        <xdr:cNvSpPr txBox="1">
          <a:spLocks noChangeArrowheads="1"/>
        </xdr:cNvSpPr>
      </xdr:nvSpPr>
      <xdr:spPr bwMode="auto">
        <a:xfrm>
          <a:off x="5067300" y="9896475"/>
          <a:ext cx="85725" cy="22860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97"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98"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5999"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6000"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6001"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6002"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6003"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6004"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6005"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6006"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6007"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6008"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6009"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6010"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104776</xdr:rowOff>
    </xdr:to>
    <xdr:sp macro="" textlink="">
      <xdr:nvSpPr>
        <xdr:cNvPr id="116011" name="Text Box 5"/>
        <xdr:cNvSpPr txBox="1">
          <a:spLocks noChangeArrowheads="1"/>
        </xdr:cNvSpPr>
      </xdr:nvSpPr>
      <xdr:spPr bwMode="auto">
        <a:xfrm>
          <a:off x="5067300" y="9896475"/>
          <a:ext cx="85725" cy="2762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104776</xdr:rowOff>
    </xdr:to>
    <xdr:sp macro="" textlink="">
      <xdr:nvSpPr>
        <xdr:cNvPr id="116012" name="Text Box 5"/>
        <xdr:cNvSpPr txBox="1">
          <a:spLocks noChangeArrowheads="1"/>
        </xdr:cNvSpPr>
      </xdr:nvSpPr>
      <xdr:spPr bwMode="auto">
        <a:xfrm>
          <a:off x="5067300" y="9896475"/>
          <a:ext cx="85725" cy="2762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104776</xdr:rowOff>
    </xdr:to>
    <xdr:sp macro="" textlink="">
      <xdr:nvSpPr>
        <xdr:cNvPr id="116013" name="Text Box 5"/>
        <xdr:cNvSpPr txBox="1">
          <a:spLocks noChangeArrowheads="1"/>
        </xdr:cNvSpPr>
      </xdr:nvSpPr>
      <xdr:spPr bwMode="auto">
        <a:xfrm>
          <a:off x="5067300" y="9896475"/>
          <a:ext cx="85725" cy="2762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104776</xdr:rowOff>
    </xdr:to>
    <xdr:sp macro="" textlink="">
      <xdr:nvSpPr>
        <xdr:cNvPr id="116014" name="Text Box 5"/>
        <xdr:cNvSpPr txBox="1">
          <a:spLocks noChangeArrowheads="1"/>
        </xdr:cNvSpPr>
      </xdr:nvSpPr>
      <xdr:spPr bwMode="auto">
        <a:xfrm>
          <a:off x="5067300" y="9896475"/>
          <a:ext cx="85725" cy="2762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6015"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6016"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6017"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6018"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6019"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9526</xdr:rowOff>
    </xdr:to>
    <xdr:sp macro="" textlink="">
      <xdr:nvSpPr>
        <xdr:cNvPr id="116020" name="Text Box 5"/>
        <xdr:cNvSpPr txBox="1">
          <a:spLocks noChangeArrowheads="1"/>
        </xdr:cNvSpPr>
      </xdr:nvSpPr>
      <xdr:spPr bwMode="auto">
        <a:xfrm>
          <a:off x="5067300" y="9896475"/>
          <a:ext cx="85725" cy="18097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6021"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6022"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6023"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6024"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6025"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66676</xdr:rowOff>
    </xdr:to>
    <xdr:sp macro="" textlink="">
      <xdr:nvSpPr>
        <xdr:cNvPr id="116026" name="Text Box 5"/>
        <xdr:cNvSpPr txBox="1">
          <a:spLocks noChangeArrowheads="1"/>
        </xdr:cNvSpPr>
      </xdr:nvSpPr>
      <xdr:spPr bwMode="auto">
        <a:xfrm>
          <a:off x="5067300" y="9896475"/>
          <a:ext cx="85725" cy="2381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6027"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114301</xdr:rowOff>
    </xdr:to>
    <xdr:sp macro="" textlink="">
      <xdr:nvSpPr>
        <xdr:cNvPr id="116028" name="Text Box 5"/>
        <xdr:cNvSpPr txBox="1">
          <a:spLocks noChangeArrowheads="1"/>
        </xdr:cNvSpPr>
      </xdr:nvSpPr>
      <xdr:spPr bwMode="auto">
        <a:xfrm>
          <a:off x="5067300" y="9896475"/>
          <a:ext cx="85725" cy="285750"/>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104776</xdr:rowOff>
    </xdr:to>
    <xdr:sp macro="" textlink="">
      <xdr:nvSpPr>
        <xdr:cNvPr id="116029" name="Text Box 5"/>
        <xdr:cNvSpPr txBox="1">
          <a:spLocks noChangeArrowheads="1"/>
        </xdr:cNvSpPr>
      </xdr:nvSpPr>
      <xdr:spPr bwMode="auto">
        <a:xfrm>
          <a:off x="5067300" y="9896475"/>
          <a:ext cx="85725" cy="276225"/>
        </a:xfrm>
        <a:prstGeom prst="rect">
          <a:avLst/>
        </a:prstGeom>
        <a:noFill/>
        <a:ln w="9525">
          <a:noFill/>
          <a:miter lim="800000"/>
          <a:headEnd/>
          <a:tailEnd/>
        </a:ln>
      </xdr:spPr>
    </xdr:sp>
    <xdr:clientData/>
  </xdr:twoCellAnchor>
  <xdr:twoCellAnchor editAs="oneCell">
    <xdr:from>
      <xdr:col>3</xdr:col>
      <xdr:colOff>0</xdr:colOff>
      <xdr:row>54</xdr:row>
      <xdr:rowOff>0</xdr:rowOff>
    </xdr:from>
    <xdr:to>
      <xdr:col>3</xdr:col>
      <xdr:colOff>85725</xdr:colOff>
      <xdr:row>55</xdr:row>
      <xdr:rowOff>104776</xdr:rowOff>
    </xdr:to>
    <xdr:sp macro="" textlink="">
      <xdr:nvSpPr>
        <xdr:cNvPr id="116030" name="Text Box 5"/>
        <xdr:cNvSpPr txBox="1">
          <a:spLocks noChangeArrowheads="1"/>
        </xdr:cNvSpPr>
      </xdr:nvSpPr>
      <xdr:spPr bwMode="auto">
        <a:xfrm>
          <a:off x="5067300" y="9896475"/>
          <a:ext cx="85725" cy="276225"/>
        </a:xfrm>
        <a:prstGeom prst="rect">
          <a:avLst/>
        </a:prstGeom>
        <a:noFill/>
        <a:ln w="9525">
          <a:noFill/>
          <a:miter lim="800000"/>
          <a:headEnd/>
          <a:tailEnd/>
        </a:ln>
      </xdr:spPr>
    </xdr:sp>
    <xdr:clientData/>
  </xdr:twoCellAnchor>
  <xdr:twoCellAnchor editAs="oneCell">
    <xdr:from>
      <xdr:col>3</xdr:col>
      <xdr:colOff>0</xdr:colOff>
      <xdr:row>53</xdr:row>
      <xdr:rowOff>0</xdr:rowOff>
    </xdr:from>
    <xdr:to>
      <xdr:col>3</xdr:col>
      <xdr:colOff>76200</xdr:colOff>
      <xdr:row>54</xdr:row>
      <xdr:rowOff>104775</xdr:rowOff>
    </xdr:to>
    <xdr:sp macro="" textlink="">
      <xdr:nvSpPr>
        <xdr:cNvPr id="116031" name="Text Box 5"/>
        <xdr:cNvSpPr txBox="1">
          <a:spLocks noChangeArrowheads="1"/>
        </xdr:cNvSpPr>
      </xdr:nvSpPr>
      <xdr:spPr bwMode="auto">
        <a:xfrm>
          <a:off x="5067300" y="9725025"/>
          <a:ext cx="76200" cy="276225"/>
        </a:xfrm>
        <a:prstGeom prst="rect">
          <a:avLst/>
        </a:prstGeom>
        <a:noFill/>
        <a:ln w="9525">
          <a:noFill/>
          <a:miter lim="800000"/>
          <a:headEnd/>
          <a:tailEnd/>
        </a:ln>
      </xdr:spPr>
    </xdr:sp>
    <xdr:clientData/>
  </xdr:twoCellAnchor>
  <xdr:twoCellAnchor editAs="oneCell">
    <xdr:from>
      <xdr:col>3</xdr:col>
      <xdr:colOff>0</xdr:colOff>
      <xdr:row>53</xdr:row>
      <xdr:rowOff>0</xdr:rowOff>
    </xdr:from>
    <xdr:to>
      <xdr:col>3</xdr:col>
      <xdr:colOff>76200</xdr:colOff>
      <xdr:row>54</xdr:row>
      <xdr:rowOff>104775</xdr:rowOff>
    </xdr:to>
    <xdr:sp macro="" textlink="">
      <xdr:nvSpPr>
        <xdr:cNvPr id="116032" name="Text Box 5"/>
        <xdr:cNvSpPr txBox="1">
          <a:spLocks noChangeArrowheads="1"/>
        </xdr:cNvSpPr>
      </xdr:nvSpPr>
      <xdr:spPr bwMode="auto">
        <a:xfrm>
          <a:off x="5067300" y="9725025"/>
          <a:ext cx="76200" cy="276225"/>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76200</xdr:colOff>
      <xdr:row>48</xdr:row>
      <xdr:rowOff>66676</xdr:rowOff>
    </xdr:to>
    <xdr:sp macro="" textlink="">
      <xdr:nvSpPr>
        <xdr:cNvPr id="116033" name="Text Box 5"/>
        <xdr:cNvSpPr txBox="1">
          <a:spLocks noChangeArrowheads="1"/>
        </xdr:cNvSpPr>
      </xdr:nvSpPr>
      <xdr:spPr bwMode="auto">
        <a:xfrm>
          <a:off x="5067300" y="8753475"/>
          <a:ext cx="76200" cy="22860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48</xdr:row>
      <xdr:rowOff>66676</xdr:rowOff>
    </xdr:to>
    <xdr:sp macro="" textlink="">
      <xdr:nvSpPr>
        <xdr:cNvPr id="116034" name="Text Box 6"/>
        <xdr:cNvSpPr txBox="1">
          <a:spLocks noChangeArrowheads="1"/>
        </xdr:cNvSpPr>
      </xdr:nvSpPr>
      <xdr:spPr bwMode="auto">
        <a:xfrm>
          <a:off x="5638800" y="8753475"/>
          <a:ext cx="76200" cy="228600"/>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76200</xdr:colOff>
      <xdr:row>48</xdr:row>
      <xdr:rowOff>66676</xdr:rowOff>
    </xdr:to>
    <xdr:sp macro="" textlink="">
      <xdr:nvSpPr>
        <xdr:cNvPr id="116035" name="Text Box 5"/>
        <xdr:cNvSpPr txBox="1">
          <a:spLocks noChangeArrowheads="1"/>
        </xdr:cNvSpPr>
      </xdr:nvSpPr>
      <xdr:spPr bwMode="auto">
        <a:xfrm>
          <a:off x="5067300" y="8753475"/>
          <a:ext cx="76200" cy="22860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48</xdr:row>
      <xdr:rowOff>66676</xdr:rowOff>
    </xdr:to>
    <xdr:sp macro="" textlink="">
      <xdr:nvSpPr>
        <xdr:cNvPr id="116036" name="Text Box 6"/>
        <xdr:cNvSpPr txBox="1">
          <a:spLocks noChangeArrowheads="1"/>
        </xdr:cNvSpPr>
      </xdr:nvSpPr>
      <xdr:spPr bwMode="auto">
        <a:xfrm>
          <a:off x="5638800" y="8753475"/>
          <a:ext cx="76200" cy="228600"/>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76200</xdr:colOff>
      <xdr:row>48</xdr:row>
      <xdr:rowOff>66676</xdr:rowOff>
    </xdr:to>
    <xdr:sp macro="" textlink="">
      <xdr:nvSpPr>
        <xdr:cNvPr id="116037" name="Text Box 5"/>
        <xdr:cNvSpPr txBox="1">
          <a:spLocks noChangeArrowheads="1"/>
        </xdr:cNvSpPr>
      </xdr:nvSpPr>
      <xdr:spPr bwMode="auto">
        <a:xfrm>
          <a:off x="5067300" y="8753475"/>
          <a:ext cx="76200" cy="228600"/>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76200</xdr:colOff>
      <xdr:row>48</xdr:row>
      <xdr:rowOff>66676</xdr:rowOff>
    </xdr:to>
    <xdr:sp macro="" textlink="">
      <xdr:nvSpPr>
        <xdr:cNvPr id="116038" name="Text Box 5"/>
        <xdr:cNvSpPr txBox="1">
          <a:spLocks noChangeArrowheads="1"/>
        </xdr:cNvSpPr>
      </xdr:nvSpPr>
      <xdr:spPr bwMode="auto">
        <a:xfrm>
          <a:off x="5067300" y="8753475"/>
          <a:ext cx="76200" cy="228600"/>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76200</xdr:colOff>
      <xdr:row>48</xdr:row>
      <xdr:rowOff>66676</xdr:rowOff>
    </xdr:to>
    <xdr:sp macro="" textlink="">
      <xdr:nvSpPr>
        <xdr:cNvPr id="116039" name="Text Box 5"/>
        <xdr:cNvSpPr txBox="1">
          <a:spLocks noChangeArrowheads="1"/>
        </xdr:cNvSpPr>
      </xdr:nvSpPr>
      <xdr:spPr bwMode="auto">
        <a:xfrm>
          <a:off x="5067300" y="8753475"/>
          <a:ext cx="76200" cy="228600"/>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76200</xdr:colOff>
      <xdr:row>48</xdr:row>
      <xdr:rowOff>66676</xdr:rowOff>
    </xdr:to>
    <xdr:sp macro="" textlink="">
      <xdr:nvSpPr>
        <xdr:cNvPr id="116040" name="Text Box 5"/>
        <xdr:cNvSpPr txBox="1">
          <a:spLocks noChangeArrowheads="1"/>
        </xdr:cNvSpPr>
      </xdr:nvSpPr>
      <xdr:spPr bwMode="auto">
        <a:xfrm>
          <a:off x="5067300" y="8753475"/>
          <a:ext cx="76200" cy="228600"/>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76200</xdr:colOff>
      <xdr:row>48</xdr:row>
      <xdr:rowOff>104776</xdr:rowOff>
    </xdr:to>
    <xdr:sp macro="" textlink="">
      <xdr:nvSpPr>
        <xdr:cNvPr id="116041" name="Text Box 5"/>
        <xdr:cNvSpPr txBox="1">
          <a:spLocks noChangeArrowheads="1"/>
        </xdr:cNvSpPr>
      </xdr:nvSpPr>
      <xdr:spPr bwMode="auto">
        <a:xfrm>
          <a:off x="5067300" y="8753475"/>
          <a:ext cx="76200" cy="266700"/>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76200</xdr:colOff>
      <xdr:row>48</xdr:row>
      <xdr:rowOff>104776</xdr:rowOff>
    </xdr:to>
    <xdr:sp macro="" textlink="">
      <xdr:nvSpPr>
        <xdr:cNvPr id="116042" name="Text Box 5"/>
        <xdr:cNvSpPr txBox="1">
          <a:spLocks noChangeArrowheads="1"/>
        </xdr:cNvSpPr>
      </xdr:nvSpPr>
      <xdr:spPr bwMode="auto">
        <a:xfrm>
          <a:off x="5067300" y="8753475"/>
          <a:ext cx="76200" cy="266700"/>
        </a:xfrm>
        <a:prstGeom prst="rect">
          <a:avLst/>
        </a:prstGeom>
        <a:noFill/>
        <a:ln w="9525">
          <a:noFill/>
          <a:miter lim="800000"/>
          <a:headEnd/>
          <a:tailEnd/>
        </a:ln>
      </xdr:spPr>
    </xdr:sp>
    <xdr:clientData/>
  </xdr:twoCellAnchor>
  <xdr:twoCellAnchor editAs="oneCell">
    <xdr:from>
      <xdr:col>3</xdr:col>
      <xdr:colOff>0</xdr:colOff>
      <xdr:row>42</xdr:row>
      <xdr:rowOff>0</xdr:rowOff>
    </xdr:from>
    <xdr:to>
      <xdr:col>3</xdr:col>
      <xdr:colOff>76200</xdr:colOff>
      <xdr:row>43</xdr:row>
      <xdr:rowOff>123826</xdr:rowOff>
    </xdr:to>
    <xdr:sp macro="" textlink="">
      <xdr:nvSpPr>
        <xdr:cNvPr id="116043" name="Text Box 5"/>
        <xdr:cNvSpPr txBox="1">
          <a:spLocks noChangeArrowheads="1"/>
        </xdr:cNvSpPr>
      </xdr:nvSpPr>
      <xdr:spPr bwMode="auto">
        <a:xfrm>
          <a:off x="5067300" y="7943850"/>
          <a:ext cx="76200" cy="285750"/>
        </a:xfrm>
        <a:prstGeom prst="rect">
          <a:avLst/>
        </a:prstGeom>
        <a:noFill/>
        <a:ln w="9525">
          <a:noFill/>
          <a:miter lim="800000"/>
          <a:headEnd/>
          <a:tailEnd/>
        </a:ln>
      </xdr:spPr>
    </xdr:sp>
    <xdr:clientData/>
  </xdr:twoCellAnchor>
  <xdr:twoCellAnchor editAs="oneCell">
    <xdr:from>
      <xdr:col>3</xdr:col>
      <xdr:colOff>0</xdr:colOff>
      <xdr:row>42</xdr:row>
      <xdr:rowOff>0</xdr:rowOff>
    </xdr:from>
    <xdr:to>
      <xdr:col>3</xdr:col>
      <xdr:colOff>76200</xdr:colOff>
      <xdr:row>43</xdr:row>
      <xdr:rowOff>123826</xdr:rowOff>
    </xdr:to>
    <xdr:sp macro="" textlink="">
      <xdr:nvSpPr>
        <xdr:cNvPr id="116044" name="Text Box 5"/>
        <xdr:cNvSpPr txBox="1">
          <a:spLocks noChangeArrowheads="1"/>
        </xdr:cNvSpPr>
      </xdr:nvSpPr>
      <xdr:spPr bwMode="auto">
        <a:xfrm>
          <a:off x="5067300" y="7943850"/>
          <a:ext cx="76200" cy="285750"/>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76200</xdr:colOff>
      <xdr:row>46</xdr:row>
      <xdr:rowOff>95250</xdr:rowOff>
    </xdr:to>
    <xdr:sp macro="" textlink="">
      <xdr:nvSpPr>
        <xdr:cNvPr id="116045" name="Text Box 5"/>
        <xdr:cNvSpPr txBox="1">
          <a:spLocks noChangeArrowheads="1"/>
        </xdr:cNvSpPr>
      </xdr:nvSpPr>
      <xdr:spPr bwMode="auto">
        <a:xfrm>
          <a:off x="5067300" y="8429625"/>
          <a:ext cx="76200" cy="257175"/>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76200</xdr:colOff>
      <xdr:row>46</xdr:row>
      <xdr:rowOff>95250</xdr:rowOff>
    </xdr:to>
    <xdr:sp macro="" textlink="">
      <xdr:nvSpPr>
        <xdr:cNvPr id="116046" name="Text Box 6"/>
        <xdr:cNvSpPr txBox="1">
          <a:spLocks noChangeArrowheads="1"/>
        </xdr:cNvSpPr>
      </xdr:nvSpPr>
      <xdr:spPr bwMode="auto">
        <a:xfrm>
          <a:off x="5638800" y="8429625"/>
          <a:ext cx="76200"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76200</xdr:colOff>
      <xdr:row>46</xdr:row>
      <xdr:rowOff>95250</xdr:rowOff>
    </xdr:to>
    <xdr:sp macro="" textlink="">
      <xdr:nvSpPr>
        <xdr:cNvPr id="116047" name="Text Box 5"/>
        <xdr:cNvSpPr txBox="1">
          <a:spLocks noChangeArrowheads="1"/>
        </xdr:cNvSpPr>
      </xdr:nvSpPr>
      <xdr:spPr bwMode="auto">
        <a:xfrm>
          <a:off x="5067300" y="8429625"/>
          <a:ext cx="76200" cy="257175"/>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76200</xdr:colOff>
      <xdr:row>46</xdr:row>
      <xdr:rowOff>95250</xdr:rowOff>
    </xdr:to>
    <xdr:sp macro="" textlink="">
      <xdr:nvSpPr>
        <xdr:cNvPr id="116048" name="Text Box 6"/>
        <xdr:cNvSpPr txBox="1">
          <a:spLocks noChangeArrowheads="1"/>
        </xdr:cNvSpPr>
      </xdr:nvSpPr>
      <xdr:spPr bwMode="auto">
        <a:xfrm>
          <a:off x="5638800" y="8429625"/>
          <a:ext cx="76200"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76200</xdr:colOff>
      <xdr:row>46</xdr:row>
      <xdr:rowOff>95250</xdr:rowOff>
    </xdr:to>
    <xdr:sp macro="" textlink="">
      <xdr:nvSpPr>
        <xdr:cNvPr id="116049" name="Text Box 5"/>
        <xdr:cNvSpPr txBox="1">
          <a:spLocks noChangeArrowheads="1"/>
        </xdr:cNvSpPr>
      </xdr:nvSpPr>
      <xdr:spPr bwMode="auto">
        <a:xfrm>
          <a:off x="5067300" y="8429625"/>
          <a:ext cx="76200"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76200</xdr:colOff>
      <xdr:row>46</xdr:row>
      <xdr:rowOff>95250</xdr:rowOff>
    </xdr:to>
    <xdr:sp macro="" textlink="">
      <xdr:nvSpPr>
        <xdr:cNvPr id="116050" name="Text Box 5"/>
        <xdr:cNvSpPr txBox="1">
          <a:spLocks noChangeArrowheads="1"/>
        </xdr:cNvSpPr>
      </xdr:nvSpPr>
      <xdr:spPr bwMode="auto">
        <a:xfrm>
          <a:off x="5067300" y="8429625"/>
          <a:ext cx="76200"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76200</xdr:colOff>
      <xdr:row>46</xdr:row>
      <xdr:rowOff>95250</xdr:rowOff>
    </xdr:to>
    <xdr:sp macro="" textlink="">
      <xdr:nvSpPr>
        <xdr:cNvPr id="116051" name="Text Box 5"/>
        <xdr:cNvSpPr txBox="1">
          <a:spLocks noChangeArrowheads="1"/>
        </xdr:cNvSpPr>
      </xdr:nvSpPr>
      <xdr:spPr bwMode="auto">
        <a:xfrm>
          <a:off x="5067300" y="8429625"/>
          <a:ext cx="76200"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76200</xdr:colOff>
      <xdr:row>46</xdr:row>
      <xdr:rowOff>95250</xdr:rowOff>
    </xdr:to>
    <xdr:sp macro="" textlink="">
      <xdr:nvSpPr>
        <xdr:cNvPr id="116052" name="Text Box 5"/>
        <xdr:cNvSpPr txBox="1">
          <a:spLocks noChangeArrowheads="1"/>
        </xdr:cNvSpPr>
      </xdr:nvSpPr>
      <xdr:spPr bwMode="auto">
        <a:xfrm>
          <a:off x="5067300" y="8429625"/>
          <a:ext cx="76200" cy="257175"/>
        </a:xfrm>
        <a:prstGeom prst="rect">
          <a:avLst/>
        </a:prstGeom>
        <a:noFill/>
        <a:ln w="9525">
          <a:noFill/>
          <a:miter lim="800000"/>
          <a:headEnd/>
          <a:tailEnd/>
        </a:ln>
      </xdr:spPr>
    </xdr:sp>
    <xdr:clientData/>
  </xdr:twoCellAnchor>
  <xdr:twoCellAnchor editAs="oneCell">
    <xdr:from>
      <xdr:col>3</xdr:col>
      <xdr:colOff>0</xdr:colOff>
      <xdr:row>42</xdr:row>
      <xdr:rowOff>0</xdr:rowOff>
    </xdr:from>
    <xdr:to>
      <xdr:col>3</xdr:col>
      <xdr:colOff>76200</xdr:colOff>
      <xdr:row>43</xdr:row>
      <xdr:rowOff>133351</xdr:rowOff>
    </xdr:to>
    <xdr:sp macro="" textlink="">
      <xdr:nvSpPr>
        <xdr:cNvPr id="116053" name="Text Box 5"/>
        <xdr:cNvSpPr txBox="1">
          <a:spLocks noChangeArrowheads="1"/>
        </xdr:cNvSpPr>
      </xdr:nvSpPr>
      <xdr:spPr bwMode="auto">
        <a:xfrm>
          <a:off x="5067300" y="7943850"/>
          <a:ext cx="76200" cy="295275"/>
        </a:xfrm>
        <a:prstGeom prst="rect">
          <a:avLst/>
        </a:prstGeom>
        <a:noFill/>
        <a:ln w="9525">
          <a:noFill/>
          <a:miter lim="800000"/>
          <a:headEnd/>
          <a:tailEnd/>
        </a:ln>
      </xdr:spPr>
    </xdr:sp>
    <xdr:clientData/>
  </xdr:twoCellAnchor>
  <xdr:twoCellAnchor editAs="oneCell">
    <xdr:from>
      <xdr:col>3</xdr:col>
      <xdr:colOff>0</xdr:colOff>
      <xdr:row>42</xdr:row>
      <xdr:rowOff>0</xdr:rowOff>
    </xdr:from>
    <xdr:to>
      <xdr:col>3</xdr:col>
      <xdr:colOff>76200</xdr:colOff>
      <xdr:row>43</xdr:row>
      <xdr:rowOff>133351</xdr:rowOff>
    </xdr:to>
    <xdr:sp macro="" textlink="">
      <xdr:nvSpPr>
        <xdr:cNvPr id="116054" name="Text Box 5"/>
        <xdr:cNvSpPr txBox="1">
          <a:spLocks noChangeArrowheads="1"/>
        </xdr:cNvSpPr>
      </xdr:nvSpPr>
      <xdr:spPr bwMode="auto">
        <a:xfrm>
          <a:off x="5067300" y="7943850"/>
          <a:ext cx="76200" cy="295275"/>
        </a:xfrm>
        <a:prstGeom prst="rect">
          <a:avLst/>
        </a:prstGeom>
        <a:noFill/>
        <a:ln w="9525">
          <a:noFill/>
          <a:miter lim="800000"/>
          <a:headEnd/>
          <a:tailEnd/>
        </a:ln>
      </xdr:spPr>
    </xdr:sp>
    <xdr:clientData/>
  </xdr:twoCellAnchor>
  <xdr:twoCellAnchor editAs="oneCell">
    <xdr:from>
      <xdr:col>3</xdr:col>
      <xdr:colOff>0</xdr:colOff>
      <xdr:row>44</xdr:row>
      <xdr:rowOff>0</xdr:rowOff>
    </xdr:from>
    <xdr:to>
      <xdr:col>3</xdr:col>
      <xdr:colOff>76200</xdr:colOff>
      <xdr:row>45</xdr:row>
      <xdr:rowOff>95249</xdr:rowOff>
    </xdr:to>
    <xdr:sp macro="" textlink="">
      <xdr:nvSpPr>
        <xdr:cNvPr id="116055" name="Text Box 5"/>
        <xdr:cNvSpPr txBox="1">
          <a:spLocks noChangeArrowheads="1"/>
        </xdr:cNvSpPr>
      </xdr:nvSpPr>
      <xdr:spPr bwMode="auto">
        <a:xfrm>
          <a:off x="5067300" y="8267700"/>
          <a:ext cx="76200" cy="257175"/>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76200</xdr:colOff>
      <xdr:row>45</xdr:row>
      <xdr:rowOff>95249</xdr:rowOff>
    </xdr:to>
    <xdr:sp macro="" textlink="">
      <xdr:nvSpPr>
        <xdr:cNvPr id="116056" name="Text Box 6"/>
        <xdr:cNvSpPr txBox="1">
          <a:spLocks noChangeArrowheads="1"/>
        </xdr:cNvSpPr>
      </xdr:nvSpPr>
      <xdr:spPr bwMode="auto">
        <a:xfrm>
          <a:off x="5638800" y="8267700"/>
          <a:ext cx="76200" cy="257175"/>
        </a:xfrm>
        <a:prstGeom prst="rect">
          <a:avLst/>
        </a:prstGeom>
        <a:noFill/>
        <a:ln w="9525">
          <a:noFill/>
          <a:miter lim="800000"/>
          <a:headEnd/>
          <a:tailEnd/>
        </a:ln>
      </xdr:spPr>
    </xdr:sp>
    <xdr:clientData/>
  </xdr:twoCellAnchor>
  <xdr:twoCellAnchor editAs="oneCell">
    <xdr:from>
      <xdr:col>3</xdr:col>
      <xdr:colOff>0</xdr:colOff>
      <xdr:row>44</xdr:row>
      <xdr:rowOff>0</xdr:rowOff>
    </xdr:from>
    <xdr:to>
      <xdr:col>3</xdr:col>
      <xdr:colOff>76200</xdr:colOff>
      <xdr:row>45</xdr:row>
      <xdr:rowOff>95249</xdr:rowOff>
    </xdr:to>
    <xdr:sp macro="" textlink="">
      <xdr:nvSpPr>
        <xdr:cNvPr id="116057" name="Text Box 5"/>
        <xdr:cNvSpPr txBox="1">
          <a:spLocks noChangeArrowheads="1"/>
        </xdr:cNvSpPr>
      </xdr:nvSpPr>
      <xdr:spPr bwMode="auto">
        <a:xfrm>
          <a:off x="5067300" y="8267700"/>
          <a:ext cx="76200" cy="257175"/>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76200</xdr:colOff>
      <xdr:row>45</xdr:row>
      <xdr:rowOff>95249</xdr:rowOff>
    </xdr:to>
    <xdr:sp macro="" textlink="">
      <xdr:nvSpPr>
        <xdr:cNvPr id="116058" name="Text Box 6"/>
        <xdr:cNvSpPr txBox="1">
          <a:spLocks noChangeArrowheads="1"/>
        </xdr:cNvSpPr>
      </xdr:nvSpPr>
      <xdr:spPr bwMode="auto">
        <a:xfrm>
          <a:off x="5638800" y="8267700"/>
          <a:ext cx="76200" cy="257175"/>
        </a:xfrm>
        <a:prstGeom prst="rect">
          <a:avLst/>
        </a:prstGeom>
        <a:noFill/>
        <a:ln w="9525">
          <a:noFill/>
          <a:miter lim="800000"/>
          <a:headEnd/>
          <a:tailEnd/>
        </a:ln>
      </xdr:spPr>
    </xdr:sp>
    <xdr:clientData/>
  </xdr:twoCellAnchor>
  <xdr:twoCellAnchor editAs="oneCell">
    <xdr:from>
      <xdr:col>3</xdr:col>
      <xdr:colOff>0</xdr:colOff>
      <xdr:row>44</xdr:row>
      <xdr:rowOff>0</xdr:rowOff>
    </xdr:from>
    <xdr:to>
      <xdr:col>3</xdr:col>
      <xdr:colOff>76200</xdr:colOff>
      <xdr:row>45</xdr:row>
      <xdr:rowOff>95249</xdr:rowOff>
    </xdr:to>
    <xdr:sp macro="" textlink="">
      <xdr:nvSpPr>
        <xdr:cNvPr id="116059" name="Text Box 5"/>
        <xdr:cNvSpPr txBox="1">
          <a:spLocks noChangeArrowheads="1"/>
        </xdr:cNvSpPr>
      </xdr:nvSpPr>
      <xdr:spPr bwMode="auto">
        <a:xfrm>
          <a:off x="5067300" y="8267700"/>
          <a:ext cx="76200" cy="257175"/>
        </a:xfrm>
        <a:prstGeom prst="rect">
          <a:avLst/>
        </a:prstGeom>
        <a:noFill/>
        <a:ln w="9525">
          <a:noFill/>
          <a:miter lim="800000"/>
          <a:headEnd/>
          <a:tailEnd/>
        </a:ln>
      </xdr:spPr>
    </xdr:sp>
    <xdr:clientData/>
  </xdr:twoCellAnchor>
  <xdr:twoCellAnchor editAs="oneCell">
    <xdr:from>
      <xdr:col>3</xdr:col>
      <xdr:colOff>0</xdr:colOff>
      <xdr:row>44</xdr:row>
      <xdr:rowOff>0</xdr:rowOff>
    </xdr:from>
    <xdr:to>
      <xdr:col>3</xdr:col>
      <xdr:colOff>76200</xdr:colOff>
      <xdr:row>45</xdr:row>
      <xdr:rowOff>95249</xdr:rowOff>
    </xdr:to>
    <xdr:sp macro="" textlink="">
      <xdr:nvSpPr>
        <xdr:cNvPr id="116060" name="Text Box 5"/>
        <xdr:cNvSpPr txBox="1">
          <a:spLocks noChangeArrowheads="1"/>
        </xdr:cNvSpPr>
      </xdr:nvSpPr>
      <xdr:spPr bwMode="auto">
        <a:xfrm>
          <a:off x="5067300" y="8267700"/>
          <a:ext cx="76200" cy="257175"/>
        </a:xfrm>
        <a:prstGeom prst="rect">
          <a:avLst/>
        </a:prstGeom>
        <a:noFill/>
        <a:ln w="9525">
          <a:noFill/>
          <a:miter lim="800000"/>
          <a:headEnd/>
          <a:tailEnd/>
        </a:ln>
      </xdr:spPr>
    </xdr:sp>
    <xdr:clientData/>
  </xdr:twoCellAnchor>
  <xdr:twoCellAnchor editAs="oneCell">
    <xdr:from>
      <xdr:col>3</xdr:col>
      <xdr:colOff>0</xdr:colOff>
      <xdr:row>44</xdr:row>
      <xdr:rowOff>0</xdr:rowOff>
    </xdr:from>
    <xdr:to>
      <xdr:col>3</xdr:col>
      <xdr:colOff>76200</xdr:colOff>
      <xdr:row>45</xdr:row>
      <xdr:rowOff>95249</xdr:rowOff>
    </xdr:to>
    <xdr:sp macro="" textlink="">
      <xdr:nvSpPr>
        <xdr:cNvPr id="116061" name="Text Box 5"/>
        <xdr:cNvSpPr txBox="1">
          <a:spLocks noChangeArrowheads="1"/>
        </xdr:cNvSpPr>
      </xdr:nvSpPr>
      <xdr:spPr bwMode="auto">
        <a:xfrm>
          <a:off x="5067300" y="8267700"/>
          <a:ext cx="76200" cy="257175"/>
        </a:xfrm>
        <a:prstGeom prst="rect">
          <a:avLst/>
        </a:prstGeom>
        <a:noFill/>
        <a:ln w="9525">
          <a:noFill/>
          <a:miter lim="800000"/>
          <a:headEnd/>
          <a:tailEnd/>
        </a:ln>
      </xdr:spPr>
    </xdr:sp>
    <xdr:clientData/>
  </xdr:twoCellAnchor>
  <xdr:twoCellAnchor editAs="oneCell">
    <xdr:from>
      <xdr:col>3</xdr:col>
      <xdr:colOff>0</xdr:colOff>
      <xdr:row>44</xdr:row>
      <xdr:rowOff>0</xdr:rowOff>
    </xdr:from>
    <xdr:to>
      <xdr:col>3</xdr:col>
      <xdr:colOff>76200</xdr:colOff>
      <xdr:row>45</xdr:row>
      <xdr:rowOff>95249</xdr:rowOff>
    </xdr:to>
    <xdr:sp macro="" textlink="">
      <xdr:nvSpPr>
        <xdr:cNvPr id="116062" name="Text Box 5"/>
        <xdr:cNvSpPr txBox="1">
          <a:spLocks noChangeArrowheads="1"/>
        </xdr:cNvSpPr>
      </xdr:nvSpPr>
      <xdr:spPr bwMode="auto">
        <a:xfrm>
          <a:off x="5067300" y="8267700"/>
          <a:ext cx="76200"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063"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85725</xdr:colOff>
      <xdr:row>46</xdr:row>
      <xdr:rowOff>95250</xdr:rowOff>
    </xdr:to>
    <xdr:sp macro="" textlink="">
      <xdr:nvSpPr>
        <xdr:cNvPr id="116064" name="Text Box 6"/>
        <xdr:cNvSpPr txBox="1">
          <a:spLocks noChangeArrowheads="1"/>
        </xdr:cNvSpPr>
      </xdr:nvSpPr>
      <xdr:spPr bwMode="auto">
        <a:xfrm>
          <a:off x="5638800" y="8429625"/>
          <a:ext cx="85725"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065"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85725</xdr:colOff>
      <xdr:row>46</xdr:row>
      <xdr:rowOff>95250</xdr:rowOff>
    </xdr:to>
    <xdr:sp macro="" textlink="">
      <xdr:nvSpPr>
        <xdr:cNvPr id="116066" name="Text Box 6"/>
        <xdr:cNvSpPr txBox="1">
          <a:spLocks noChangeArrowheads="1"/>
        </xdr:cNvSpPr>
      </xdr:nvSpPr>
      <xdr:spPr bwMode="auto">
        <a:xfrm>
          <a:off x="5638800" y="8429625"/>
          <a:ext cx="85725"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067"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068"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069"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070"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071"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85725</xdr:colOff>
      <xdr:row>46</xdr:row>
      <xdr:rowOff>95250</xdr:rowOff>
    </xdr:to>
    <xdr:sp macro="" textlink="">
      <xdr:nvSpPr>
        <xdr:cNvPr id="116072" name="Text Box 6"/>
        <xdr:cNvSpPr txBox="1">
          <a:spLocks noChangeArrowheads="1"/>
        </xdr:cNvSpPr>
      </xdr:nvSpPr>
      <xdr:spPr bwMode="auto">
        <a:xfrm>
          <a:off x="5638800" y="8429625"/>
          <a:ext cx="85725"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073"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85725</xdr:colOff>
      <xdr:row>46</xdr:row>
      <xdr:rowOff>95250</xdr:rowOff>
    </xdr:to>
    <xdr:sp macro="" textlink="">
      <xdr:nvSpPr>
        <xdr:cNvPr id="116074" name="Text Box 6"/>
        <xdr:cNvSpPr txBox="1">
          <a:spLocks noChangeArrowheads="1"/>
        </xdr:cNvSpPr>
      </xdr:nvSpPr>
      <xdr:spPr bwMode="auto">
        <a:xfrm>
          <a:off x="5638800" y="8429625"/>
          <a:ext cx="85725"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075"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076"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077"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078"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3</xdr:col>
      <xdr:colOff>0</xdr:colOff>
      <xdr:row>46</xdr:row>
      <xdr:rowOff>0</xdr:rowOff>
    </xdr:from>
    <xdr:to>
      <xdr:col>3</xdr:col>
      <xdr:colOff>85725</xdr:colOff>
      <xdr:row>47</xdr:row>
      <xdr:rowOff>95250</xdr:rowOff>
    </xdr:to>
    <xdr:sp macro="" textlink="">
      <xdr:nvSpPr>
        <xdr:cNvPr id="116079" name="Text Box 5"/>
        <xdr:cNvSpPr txBox="1">
          <a:spLocks noChangeArrowheads="1"/>
        </xdr:cNvSpPr>
      </xdr:nvSpPr>
      <xdr:spPr bwMode="auto">
        <a:xfrm>
          <a:off x="5067300" y="8591550"/>
          <a:ext cx="85725" cy="257175"/>
        </a:xfrm>
        <a:prstGeom prst="rect">
          <a:avLst/>
        </a:prstGeom>
        <a:noFill/>
        <a:ln w="9525">
          <a:noFill/>
          <a:miter lim="800000"/>
          <a:headEnd/>
          <a:tailEnd/>
        </a:ln>
      </xdr:spPr>
    </xdr:sp>
    <xdr:clientData/>
  </xdr:twoCellAnchor>
  <xdr:twoCellAnchor editAs="oneCell">
    <xdr:from>
      <xdr:col>3</xdr:col>
      <xdr:colOff>0</xdr:colOff>
      <xdr:row>46</xdr:row>
      <xdr:rowOff>0</xdr:rowOff>
    </xdr:from>
    <xdr:to>
      <xdr:col>3</xdr:col>
      <xdr:colOff>85725</xdr:colOff>
      <xdr:row>47</xdr:row>
      <xdr:rowOff>95250</xdr:rowOff>
    </xdr:to>
    <xdr:sp macro="" textlink="">
      <xdr:nvSpPr>
        <xdr:cNvPr id="116080" name="Text Box 5"/>
        <xdr:cNvSpPr txBox="1">
          <a:spLocks noChangeArrowheads="1"/>
        </xdr:cNvSpPr>
      </xdr:nvSpPr>
      <xdr:spPr bwMode="auto">
        <a:xfrm>
          <a:off x="5067300" y="8591550"/>
          <a:ext cx="85725" cy="257175"/>
        </a:xfrm>
        <a:prstGeom prst="rect">
          <a:avLst/>
        </a:prstGeom>
        <a:noFill/>
        <a:ln w="9525">
          <a:noFill/>
          <a:miter lim="800000"/>
          <a:headEnd/>
          <a:tailEnd/>
        </a:ln>
      </xdr:spPr>
    </xdr:sp>
    <xdr:clientData/>
  </xdr:twoCellAnchor>
  <xdr:twoCellAnchor editAs="oneCell">
    <xdr:from>
      <xdr:col>3</xdr:col>
      <xdr:colOff>0</xdr:colOff>
      <xdr:row>46</xdr:row>
      <xdr:rowOff>0</xdr:rowOff>
    </xdr:from>
    <xdr:to>
      <xdr:col>3</xdr:col>
      <xdr:colOff>85725</xdr:colOff>
      <xdr:row>47</xdr:row>
      <xdr:rowOff>95250</xdr:rowOff>
    </xdr:to>
    <xdr:sp macro="" textlink="">
      <xdr:nvSpPr>
        <xdr:cNvPr id="116081" name="Text Box 5"/>
        <xdr:cNvSpPr txBox="1">
          <a:spLocks noChangeArrowheads="1"/>
        </xdr:cNvSpPr>
      </xdr:nvSpPr>
      <xdr:spPr bwMode="auto">
        <a:xfrm>
          <a:off x="5067300" y="8591550"/>
          <a:ext cx="85725" cy="257175"/>
        </a:xfrm>
        <a:prstGeom prst="rect">
          <a:avLst/>
        </a:prstGeom>
        <a:noFill/>
        <a:ln w="9525">
          <a:noFill/>
          <a:miter lim="800000"/>
          <a:headEnd/>
          <a:tailEnd/>
        </a:ln>
      </xdr:spPr>
    </xdr:sp>
    <xdr:clientData/>
  </xdr:twoCellAnchor>
  <xdr:twoCellAnchor editAs="oneCell">
    <xdr:from>
      <xdr:col>3</xdr:col>
      <xdr:colOff>0</xdr:colOff>
      <xdr:row>46</xdr:row>
      <xdr:rowOff>0</xdr:rowOff>
    </xdr:from>
    <xdr:to>
      <xdr:col>3</xdr:col>
      <xdr:colOff>85725</xdr:colOff>
      <xdr:row>47</xdr:row>
      <xdr:rowOff>95250</xdr:rowOff>
    </xdr:to>
    <xdr:sp macro="" textlink="">
      <xdr:nvSpPr>
        <xdr:cNvPr id="116082" name="Text Box 5"/>
        <xdr:cNvSpPr txBox="1">
          <a:spLocks noChangeArrowheads="1"/>
        </xdr:cNvSpPr>
      </xdr:nvSpPr>
      <xdr:spPr bwMode="auto">
        <a:xfrm>
          <a:off x="5067300" y="8591550"/>
          <a:ext cx="85725" cy="257175"/>
        </a:xfrm>
        <a:prstGeom prst="rect">
          <a:avLst/>
        </a:prstGeom>
        <a:noFill/>
        <a:ln w="9525">
          <a:noFill/>
          <a:miter lim="800000"/>
          <a:headEnd/>
          <a:tailEnd/>
        </a:ln>
      </xdr:spPr>
    </xdr:sp>
    <xdr:clientData/>
  </xdr:twoCellAnchor>
  <xdr:twoCellAnchor editAs="oneCell">
    <xdr:from>
      <xdr:col>3</xdr:col>
      <xdr:colOff>0</xdr:colOff>
      <xdr:row>46</xdr:row>
      <xdr:rowOff>0</xdr:rowOff>
    </xdr:from>
    <xdr:to>
      <xdr:col>3</xdr:col>
      <xdr:colOff>85725</xdr:colOff>
      <xdr:row>47</xdr:row>
      <xdr:rowOff>95250</xdr:rowOff>
    </xdr:to>
    <xdr:sp macro="" textlink="">
      <xdr:nvSpPr>
        <xdr:cNvPr id="116083" name="Text Box 5"/>
        <xdr:cNvSpPr txBox="1">
          <a:spLocks noChangeArrowheads="1"/>
        </xdr:cNvSpPr>
      </xdr:nvSpPr>
      <xdr:spPr bwMode="auto">
        <a:xfrm>
          <a:off x="5067300" y="8591550"/>
          <a:ext cx="85725" cy="257175"/>
        </a:xfrm>
        <a:prstGeom prst="rect">
          <a:avLst/>
        </a:prstGeom>
        <a:noFill/>
        <a:ln w="9525">
          <a:noFill/>
          <a:miter lim="800000"/>
          <a:headEnd/>
          <a:tailEnd/>
        </a:ln>
      </xdr:spPr>
    </xdr:sp>
    <xdr:clientData/>
  </xdr:twoCellAnchor>
  <xdr:twoCellAnchor editAs="oneCell">
    <xdr:from>
      <xdr:col>3</xdr:col>
      <xdr:colOff>0</xdr:colOff>
      <xdr:row>46</xdr:row>
      <xdr:rowOff>0</xdr:rowOff>
    </xdr:from>
    <xdr:to>
      <xdr:col>3</xdr:col>
      <xdr:colOff>85725</xdr:colOff>
      <xdr:row>47</xdr:row>
      <xdr:rowOff>95250</xdr:rowOff>
    </xdr:to>
    <xdr:sp macro="" textlink="">
      <xdr:nvSpPr>
        <xdr:cNvPr id="116084" name="Text Box 5"/>
        <xdr:cNvSpPr txBox="1">
          <a:spLocks noChangeArrowheads="1"/>
        </xdr:cNvSpPr>
      </xdr:nvSpPr>
      <xdr:spPr bwMode="auto">
        <a:xfrm>
          <a:off x="5067300" y="8591550"/>
          <a:ext cx="85725" cy="257175"/>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76200</xdr:colOff>
      <xdr:row>48</xdr:row>
      <xdr:rowOff>66676</xdr:rowOff>
    </xdr:to>
    <xdr:sp macro="" textlink="">
      <xdr:nvSpPr>
        <xdr:cNvPr id="116085" name="Text Box 5"/>
        <xdr:cNvSpPr txBox="1">
          <a:spLocks noChangeArrowheads="1"/>
        </xdr:cNvSpPr>
      </xdr:nvSpPr>
      <xdr:spPr bwMode="auto">
        <a:xfrm>
          <a:off x="5067300" y="8753475"/>
          <a:ext cx="76200" cy="22860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48</xdr:row>
      <xdr:rowOff>66676</xdr:rowOff>
    </xdr:to>
    <xdr:sp macro="" textlink="">
      <xdr:nvSpPr>
        <xdr:cNvPr id="116086" name="Text Box 6"/>
        <xdr:cNvSpPr txBox="1">
          <a:spLocks noChangeArrowheads="1"/>
        </xdr:cNvSpPr>
      </xdr:nvSpPr>
      <xdr:spPr bwMode="auto">
        <a:xfrm>
          <a:off x="5638800" y="8753475"/>
          <a:ext cx="76200" cy="228600"/>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76200</xdr:colOff>
      <xdr:row>48</xdr:row>
      <xdr:rowOff>66676</xdr:rowOff>
    </xdr:to>
    <xdr:sp macro="" textlink="">
      <xdr:nvSpPr>
        <xdr:cNvPr id="116087" name="Text Box 5"/>
        <xdr:cNvSpPr txBox="1">
          <a:spLocks noChangeArrowheads="1"/>
        </xdr:cNvSpPr>
      </xdr:nvSpPr>
      <xdr:spPr bwMode="auto">
        <a:xfrm>
          <a:off x="5067300" y="8753475"/>
          <a:ext cx="76200" cy="22860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48</xdr:row>
      <xdr:rowOff>66676</xdr:rowOff>
    </xdr:to>
    <xdr:sp macro="" textlink="">
      <xdr:nvSpPr>
        <xdr:cNvPr id="116088" name="Text Box 6"/>
        <xdr:cNvSpPr txBox="1">
          <a:spLocks noChangeArrowheads="1"/>
        </xdr:cNvSpPr>
      </xdr:nvSpPr>
      <xdr:spPr bwMode="auto">
        <a:xfrm>
          <a:off x="5638800" y="8753475"/>
          <a:ext cx="76200" cy="228600"/>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76200</xdr:colOff>
      <xdr:row>48</xdr:row>
      <xdr:rowOff>66676</xdr:rowOff>
    </xdr:to>
    <xdr:sp macro="" textlink="">
      <xdr:nvSpPr>
        <xdr:cNvPr id="116089" name="Text Box 5"/>
        <xdr:cNvSpPr txBox="1">
          <a:spLocks noChangeArrowheads="1"/>
        </xdr:cNvSpPr>
      </xdr:nvSpPr>
      <xdr:spPr bwMode="auto">
        <a:xfrm>
          <a:off x="5067300" y="8753475"/>
          <a:ext cx="76200" cy="228600"/>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76200</xdr:colOff>
      <xdr:row>48</xdr:row>
      <xdr:rowOff>66676</xdr:rowOff>
    </xdr:to>
    <xdr:sp macro="" textlink="">
      <xdr:nvSpPr>
        <xdr:cNvPr id="116090" name="Text Box 5"/>
        <xdr:cNvSpPr txBox="1">
          <a:spLocks noChangeArrowheads="1"/>
        </xdr:cNvSpPr>
      </xdr:nvSpPr>
      <xdr:spPr bwMode="auto">
        <a:xfrm>
          <a:off x="5067300" y="8753475"/>
          <a:ext cx="76200" cy="228600"/>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76200</xdr:colOff>
      <xdr:row>48</xdr:row>
      <xdr:rowOff>66676</xdr:rowOff>
    </xdr:to>
    <xdr:sp macro="" textlink="">
      <xdr:nvSpPr>
        <xdr:cNvPr id="116091" name="Text Box 5"/>
        <xdr:cNvSpPr txBox="1">
          <a:spLocks noChangeArrowheads="1"/>
        </xdr:cNvSpPr>
      </xdr:nvSpPr>
      <xdr:spPr bwMode="auto">
        <a:xfrm>
          <a:off x="5067300" y="8753475"/>
          <a:ext cx="76200" cy="228600"/>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76200</xdr:colOff>
      <xdr:row>48</xdr:row>
      <xdr:rowOff>66676</xdr:rowOff>
    </xdr:to>
    <xdr:sp macro="" textlink="">
      <xdr:nvSpPr>
        <xdr:cNvPr id="116092" name="Text Box 5"/>
        <xdr:cNvSpPr txBox="1">
          <a:spLocks noChangeArrowheads="1"/>
        </xdr:cNvSpPr>
      </xdr:nvSpPr>
      <xdr:spPr bwMode="auto">
        <a:xfrm>
          <a:off x="5067300" y="8753475"/>
          <a:ext cx="76200" cy="228600"/>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76200</xdr:colOff>
      <xdr:row>48</xdr:row>
      <xdr:rowOff>104776</xdr:rowOff>
    </xdr:to>
    <xdr:sp macro="" textlink="">
      <xdr:nvSpPr>
        <xdr:cNvPr id="116093" name="Text Box 5"/>
        <xdr:cNvSpPr txBox="1">
          <a:spLocks noChangeArrowheads="1"/>
        </xdr:cNvSpPr>
      </xdr:nvSpPr>
      <xdr:spPr bwMode="auto">
        <a:xfrm>
          <a:off x="5067300" y="8753475"/>
          <a:ext cx="76200" cy="266700"/>
        </a:xfrm>
        <a:prstGeom prst="rect">
          <a:avLst/>
        </a:prstGeom>
        <a:noFill/>
        <a:ln w="9525">
          <a:noFill/>
          <a:miter lim="800000"/>
          <a:headEnd/>
          <a:tailEnd/>
        </a:ln>
      </xdr:spPr>
    </xdr:sp>
    <xdr:clientData/>
  </xdr:twoCellAnchor>
  <xdr:twoCellAnchor editAs="oneCell">
    <xdr:from>
      <xdr:col>3</xdr:col>
      <xdr:colOff>0</xdr:colOff>
      <xdr:row>47</xdr:row>
      <xdr:rowOff>0</xdr:rowOff>
    </xdr:from>
    <xdr:to>
      <xdr:col>3</xdr:col>
      <xdr:colOff>76200</xdr:colOff>
      <xdr:row>48</xdr:row>
      <xdr:rowOff>104776</xdr:rowOff>
    </xdr:to>
    <xdr:sp macro="" textlink="">
      <xdr:nvSpPr>
        <xdr:cNvPr id="116094" name="Text Box 5"/>
        <xdr:cNvSpPr txBox="1">
          <a:spLocks noChangeArrowheads="1"/>
        </xdr:cNvSpPr>
      </xdr:nvSpPr>
      <xdr:spPr bwMode="auto">
        <a:xfrm>
          <a:off x="5067300" y="8753475"/>
          <a:ext cx="76200" cy="266700"/>
        </a:xfrm>
        <a:prstGeom prst="rect">
          <a:avLst/>
        </a:prstGeom>
        <a:noFill/>
        <a:ln w="9525">
          <a:noFill/>
          <a:miter lim="800000"/>
          <a:headEnd/>
          <a:tailEnd/>
        </a:ln>
      </xdr:spPr>
    </xdr:sp>
    <xdr:clientData/>
  </xdr:twoCellAnchor>
  <xdr:twoCellAnchor editAs="oneCell">
    <xdr:from>
      <xdr:col>3</xdr:col>
      <xdr:colOff>0</xdr:colOff>
      <xdr:row>42</xdr:row>
      <xdr:rowOff>0</xdr:rowOff>
    </xdr:from>
    <xdr:to>
      <xdr:col>3</xdr:col>
      <xdr:colOff>76200</xdr:colOff>
      <xdr:row>43</xdr:row>
      <xdr:rowOff>123826</xdr:rowOff>
    </xdr:to>
    <xdr:sp macro="" textlink="">
      <xdr:nvSpPr>
        <xdr:cNvPr id="116095" name="Text Box 5"/>
        <xdr:cNvSpPr txBox="1">
          <a:spLocks noChangeArrowheads="1"/>
        </xdr:cNvSpPr>
      </xdr:nvSpPr>
      <xdr:spPr bwMode="auto">
        <a:xfrm>
          <a:off x="5067300" y="7943850"/>
          <a:ext cx="76200" cy="285750"/>
        </a:xfrm>
        <a:prstGeom prst="rect">
          <a:avLst/>
        </a:prstGeom>
        <a:noFill/>
        <a:ln w="9525">
          <a:noFill/>
          <a:miter lim="800000"/>
          <a:headEnd/>
          <a:tailEnd/>
        </a:ln>
      </xdr:spPr>
    </xdr:sp>
    <xdr:clientData/>
  </xdr:twoCellAnchor>
  <xdr:twoCellAnchor editAs="oneCell">
    <xdr:from>
      <xdr:col>3</xdr:col>
      <xdr:colOff>0</xdr:colOff>
      <xdr:row>42</xdr:row>
      <xdr:rowOff>0</xdr:rowOff>
    </xdr:from>
    <xdr:to>
      <xdr:col>3</xdr:col>
      <xdr:colOff>76200</xdr:colOff>
      <xdr:row>43</xdr:row>
      <xdr:rowOff>123826</xdr:rowOff>
    </xdr:to>
    <xdr:sp macro="" textlink="">
      <xdr:nvSpPr>
        <xdr:cNvPr id="116096" name="Text Box 5"/>
        <xdr:cNvSpPr txBox="1">
          <a:spLocks noChangeArrowheads="1"/>
        </xdr:cNvSpPr>
      </xdr:nvSpPr>
      <xdr:spPr bwMode="auto">
        <a:xfrm>
          <a:off x="5067300" y="7943850"/>
          <a:ext cx="76200" cy="285750"/>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76200</xdr:colOff>
      <xdr:row>46</xdr:row>
      <xdr:rowOff>95250</xdr:rowOff>
    </xdr:to>
    <xdr:sp macro="" textlink="">
      <xdr:nvSpPr>
        <xdr:cNvPr id="116097" name="Text Box 5"/>
        <xdr:cNvSpPr txBox="1">
          <a:spLocks noChangeArrowheads="1"/>
        </xdr:cNvSpPr>
      </xdr:nvSpPr>
      <xdr:spPr bwMode="auto">
        <a:xfrm>
          <a:off x="5067300" y="8429625"/>
          <a:ext cx="76200" cy="257175"/>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76200</xdr:colOff>
      <xdr:row>46</xdr:row>
      <xdr:rowOff>95250</xdr:rowOff>
    </xdr:to>
    <xdr:sp macro="" textlink="">
      <xdr:nvSpPr>
        <xdr:cNvPr id="116098" name="Text Box 6"/>
        <xdr:cNvSpPr txBox="1">
          <a:spLocks noChangeArrowheads="1"/>
        </xdr:cNvSpPr>
      </xdr:nvSpPr>
      <xdr:spPr bwMode="auto">
        <a:xfrm>
          <a:off x="5638800" y="8429625"/>
          <a:ext cx="76200"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76200</xdr:colOff>
      <xdr:row>46</xdr:row>
      <xdr:rowOff>95250</xdr:rowOff>
    </xdr:to>
    <xdr:sp macro="" textlink="">
      <xdr:nvSpPr>
        <xdr:cNvPr id="116099" name="Text Box 5"/>
        <xdr:cNvSpPr txBox="1">
          <a:spLocks noChangeArrowheads="1"/>
        </xdr:cNvSpPr>
      </xdr:nvSpPr>
      <xdr:spPr bwMode="auto">
        <a:xfrm>
          <a:off x="5067300" y="8429625"/>
          <a:ext cx="76200" cy="257175"/>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76200</xdr:colOff>
      <xdr:row>46</xdr:row>
      <xdr:rowOff>95250</xdr:rowOff>
    </xdr:to>
    <xdr:sp macro="" textlink="">
      <xdr:nvSpPr>
        <xdr:cNvPr id="116100" name="Text Box 6"/>
        <xdr:cNvSpPr txBox="1">
          <a:spLocks noChangeArrowheads="1"/>
        </xdr:cNvSpPr>
      </xdr:nvSpPr>
      <xdr:spPr bwMode="auto">
        <a:xfrm>
          <a:off x="5638800" y="8429625"/>
          <a:ext cx="76200"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76200</xdr:colOff>
      <xdr:row>46</xdr:row>
      <xdr:rowOff>95250</xdr:rowOff>
    </xdr:to>
    <xdr:sp macro="" textlink="">
      <xdr:nvSpPr>
        <xdr:cNvPr id="116101" name="Text Box 5"/>
        <xdr:cNvSpPr txBox="1">
          <a:spLocks noChangeArrowheads="1"/>
        </xdr:cNvSpPr>
      </xdr:nvSpPr>
      <xdr:spPr bwMode="auto">
        <a:xfrm>
          <a:off x="5067300" y="8429625"/>
          <a:ext cx="76200"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76200</xdr:colOff>
      <xdr:row>46</xdr:row>
      <xdr:rowOff>95250</xdr:rowOff>
    </xdr:to>
    <xdr:sp macro="" textlink="">
      <xdr:nvSpPr>
        <xdr:cNvPr id="116102" name="Text Box 5"/>
        <xdr:cNvSpPr txBox="1">
          <a:spLocks noChangeArrowheads="1"/>
        </xdr:cNvSpPr>
      </xdr:nvSpPr>
      <xdr:spPr bwMode="auto">
        <a:xfrm>
          <a:off x="5067300" y="8429625"/>
          <a:ext cx="76200"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76200</xdr:colOff>
      <xdr:row>46</xdr:row>
      <xdr:rowOff>95250</xdr:rowOff>
    </xdr:to>
    <xdr:sp macro="" textlink="">
      <xdr:nvSpPr>
        <xdr:cNvPr id="116103" name="Text Box 5"/>
        <xdr:cNvSpPr txBox="1">
          <a:spLocks noChangeArrowheads="1"/>
        </xdr:cNvSpPr>
      </xdr:nvSpPr>
      <xdr:spPr bwMode="auto">
        <a:xfrm>
          <a:off x="5067300" y="8429625"/>
          <a:ext cx="76200"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76200</xdr:colOff>
      <xdr:row>46</xdr:row>
      <xdr:rowOff>95250</xdr:rowOff>
    </xdr:to>
    <xdr:sp macro="" textlink="">
      <xdr:nvSpPr>
        <xdr:cNvPr id="116104" name="Text Box 5"/>
        <xdr:cNvSpPr txBox="1">
          <a:spLocks noChangeArrowheads="1"/>
        </xdr:cNvSpPr>
      </xdr:nvSpPr>
      <xdr:spPr bwMode="auto">
        <a:xfrm>
          <a:off x="5067300" y="8429625"/>
          <a:ext cx="76200" cy="257175"/>
        </a:xfrm>
        <a:prstGeom prst="rect">
          <a:avLst/>
        </a:prstGeom>
        <a:noFill/>
        <a:ln w="9525">
          <a:noFill/>
          <a:miter lim="800000"/>
          <a:headEnd/>
          <a:tailEnd/>
        </a:ln>
      </xdr:spPr>
    </xdr:sp>
    <xdr:clientData/>
  </xdr:twoCellAnchor>
  <xdr:twoCellAnchor editAs="oneCell">
    <xdr:from>
      <xdr:col>3</xdr:col>
      <xdr:colOff>0</xdr:colOff>
      <xdr:row>42</xdr:row>
      <xdr:rowOff>0</xdr:rowOff>
    </xdr:from>
    <xdr:to>
      <xdr:col>3</xdr:col>
      <xdr:colOff>76200</xdr:colOff>
      <xdr:row>43</xdr:row>
      <xdr:rowOff>133351</xdr:rowOff>
    </xdr:to>
    <xdr:sp macro="" textlink="">
      <xdr:nvSpPr>
        <xdr:cNvPr id="116105" name="Text Box 5"/>
        <xdr:cNvSpPr txBox="1">
          <a:spLocks noChangeArrowheads="1"/>
        </xdr:cNvSpPr>
      </xdr:nvSpPr>
      <xdr:spPr bwMode="auto">
        <a:xfrm>
          <a:off x="5067300" y="7943850"/>
          <a:ext cx="76200" cy="295275"/>
        </a:xfrm>
        <a:prstGeom prst="rect">
          <a:avLst/>
        </a:prstGeom>
        <a:noFill/>
        <a:ln w="9525">
          <a:noFill/>
          <a:miter lim="800000"/>
          <a:headEnd/>
          <a:tailEnd/>
        </a:ln>
      </xdr:spPr>
    </xdr:sp>
    <xdr:clientData/>
  </xdr:twoCellAnchor>
  <xdr:twoCellAnchor editAs="oneCell">
    <xdr:from>
      <xdr:col>3</xdr:col>
      <xdr:colOff>0</xdr:colOff>
      <xdr:row>42</xdr:row>
      <xdr:rowOff>0</xdr:rowOff>
    </xdr:from>
    <xdr:to>
      <xdr:col>3</xdr:col>
      <xdr:colOff>76200</xdr:colOff>
      <xdr:row>43</xdr:row>
      <xdr:rowOff>133351</xdr:rowOff>
    </xdr:to>
    <xdr:sp macro="" textlink="">
      <xdr:nvSpPr>
        <xdr:cNvPr id="116106" name="Text Box 5"/>
        <xdr:cNvSpPr txBox="1">
          <a:spLocks noChangeArrowheads="1"/>
        </xdr:cNvSpPr>
      </xdr:nvSpPr>
      <xdr:spPr bwMode="auto">
        <a:xfrm>
          <a:off x="5067300" y="7943850"/>
          <a:ext cx="76200" cy="295275"/>
        </a:xfrm>
        <a:prstGeom prst="rect">
          <a:avLst/>
        </a:prstGeom>
        <a:noFill/>
        <a:ln w="9525">
          <a:noFill/>
          <a:miter lim="800000"/>
          <a:headEnd/>
          <a:tailEnd/>
        </a:ln>
      </xdr:spPr>
    </xdr:sp>
    <xdr:clientData/>
  </xdr:twoCellAnchor>
  <xdr:twoCellAnchor editAs="oneCell">
    <xdr:from>
      <xdr:col>3</xdr:col>
      <xdr:colOff>0</xdr:colOff>
      <xdr:row>44</xdr:row>
      <xdr:rowOff>0</xdr:rowOff>
    </xdr:from>
    <xdr:to>
      <xdr:col>3</xdr:col>
      <xdr:colOff>76200</xdr:colOff>
      <xdr:row>45</xdr:row>
      <xdr:rowOff>95249</xdr:rowOff>
    </xdr:to>
    <xdr:sp macro="" textlink="">
      <xdr:nvSpPr>
        <xdr:cNvPr id="116107" name="Text Box 5"/>
        <xdr:cNvSpPr txBox="1">
          <a:spLocks noChangeArrowheads="1"/>
        </xdr:cNvSpPr>
      </xdr:nvSpPr>
      <xdr:spPr bwMode="auto">
        <a:xfrm>
          <a:off x="5067300" y="8267700"/>
          <a:ext cx="76200" cy="257175"/>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76200</xdr:colOff>
      <xdr:row>45</xdr:row>
      <xdr:rowOff>95249</xdr:rowOff>
    </xdr:to>
    <xdr:sp macro="" textlink="">
      <xdr:nvSpPr>
        <xdr:cNvPr id="116108" name="Text Box 6"/>
        <xdr:cNvSpPr txBox="1">
          <a:spLocks noChangeArrowheads="1"/>
        </xdr:cNvSpPr>
      </xdr:nvSpPr>
      <xdr:spPr bwMode="auto">
        <a:xfrm>
          <a:off x="5638800" y="8267700"/>
          <a:ext cx="76200" cy="257175"/>
        </a:xfrm>
        <a:prstGeom prst="rect">
          <a:avLst/>
        </a:prstGeom>
        <a:noFill/>
        <a:ln w="9525">
          <a:noFill/>
          <a:miter lim="800000"/>
          <a:headEnd/>
          <a:tailEnd/>
        </a:ln>
      </xdr:spPr>
    </xdr:sp>
    <xdr:clientData/>
  </xdr:twoCellAnchor>
  <xdr:twoCellAnchor editAs="oneCell">
    <xdr:from>
      <xdr:col>3</xdr:col>
      <xdr:colOff>0</xdr:colOff>
      <xdr:row>44</xdr:row>
      <xdr:rowOff>0</xdr:rowOff>
    </xdr:from>
    <xdr:to>
      <xdr:col>3</xdr:col>
      <xdr:colOff>76200</xdr:colOff>
      <xdr:row>45</xdr:row>
      <xdr:rowOff>95249</xdr:rowOff>
    </xdr:to>
    <xdr:sp macro="" textlink="">
      <xdr:nvSpPr>
        <xdr:cNvPr id="116109" name="Text Box 5"/>
        <xdr:cNvSpPr txBox="1">
          <a:spLocks noChangeArrowheads="1"/>
        </xdr:cNvSpPr>
      </xdr:nvSpPr>
      <xdr:spPr bwMode="auto">
        <a:xfrm>
          <a:off x="5067300" y="8267700"/>
          <a:ext cx="76200" cy="257175"/>
        </a:xfrm>
        <a:prstGeom prst="rect">
          <a:avLst/>
        </a:prstGeom>
        <a:noFill/>
        <a:ln w="9525">
          <a:noFill/>
          <a:miter lim="800000"/>
          <a:headEnd/>
          <a:tailEnd/>
        </a:ln>
      </xdr:spPr>
    </xdr:sp>
    <xdr:clientData/>
  </xdr:twoCellAnchor>
  <xdr:twoCellAnchor editAs="oneCell">
    <xdr:from>
      <xdr:col>4</xdr:col>
      <xdr:colOff>0</xdr:colOff>
      <xdr:row>44</xdr:row>
      <xdr:rowOff>0</xdr:rowOff>
    </xdr:from>
    <xdr:to>
      <xdr:col>4</xdr:col>
      <xdr:colOff>76200</xdr:colOff>
      <xdr:row>45</xdr:row>
      <xdr:rowOff>95249</xdr:rowOff>
    </xdr:to>
    <xdr:sp macro="" textlink="">
      <xdr:nvSpPr>
        <xdr:cNvPr id="116110" name="Text Box 6"/>
        <xdr:cNvSpPr txBox="1">
          <a:spLocks noChangeArrowheads="1"/>
        </xdr:cNvSpPr>
      </xdr:nvSpPr>
      <xdr:spPr bwMode="auto">
        <a:xfrm>
          <a:off x="5638800" y="8267700"/>
          <a:ext cx="76200" cy="257175"/>
        </a:xfrm>
        <a:prstGeom prst="rect">
          <a:avLst/>
        </a:prstGeom>
        <a:noFill/>
        <a:ln w="9525">
          <a:noFill/>
          <a:miter lim="800000"/>
          <a:headEnd/>
          <a:tailEnd/>
        </a:ln>
      </xdr:spPr>
    </xdr:sp>
    <xdr:clientData/>
  </xdr:twoCellAnchor>
  <xdr:twoCellAnchor editAs="oneCell">
    <xdr:from>
      <xdr:col>3</xdr:col>
      <xdr:colOff>0</xdr:colOff>
      <xdr:row>44</xdr:row>
      <xdr:rowOff>0</xdr:rowOff>
    </xdr:from>
    <xdr:to>
      <xdr:col>3</xdr:col>
      <xdr:colOff>76200</xdr:colOff>
      <xdr:row>45</xdr:row>
      <xdr:rowOff>95249</xdr:rowOff>
    </xdr:to>
    <xdr:sp macro="" textlink="">
      <xdr:nvSpPr>
        <xdr:cNvPr id="116111" name="Text Box 5"/>
        <xdr:cNvSpPr txBox="1">
          <a:spLocks noChangeArrowheads="1"/>
        </xdr:cNvSpPr>
      </xdr:nvSpPr>
      <xdr:spPr bwMode="auto">
        <a:xfrm>
          <a:off x="5067300" y="8267700"/>
          <a:ext cx="76200" cy="257175"/>
        </a:xfrm>
        <a:prstGeom prst="rect">
          <a:avLst/>
        </a:prstGeom>
        <a:noFill/>
        <a:ln w="9525">
          <a:noFill/>
          <a:miter lim="800000"/>
          <a:headEnd/>
          <a:tailEnd/>
        </a:ln>
      </xdr:spPr>
    </xdr:sp>
    <xdr:clientData/>
  </xdr:twoCellAnchor>
  <xdr:twoCellAnchor editAs="oneCell">
    <xdr:from>
      <xdr:col>3</xdr:col>
      <xdr:colOff>0</xdr:colOff>
      <xdr:row>44</xdr:row>
      <xdr:rowOff>0</xdr:rowOff>
    </xdr:from>
    <xdr:to>
      <xdr:col>3</xdr:col>
      <xdr:colOff>76200</xdr:colOff>
      <xdr:row>45</xdr:row>
      <xdr:rowOff>95249</xdr:rowOff>
    </xdr:to>
    <xdr:sp macro="" textlink="">
      <xdr:nvSpPr>
        <xdr:cNvPr id="116112" name="Text Box 5"/>
        <xdr:cNvSpPr txBox="1">
          <a:spLocks noChangeArrowheads="1"/>
        </xdr:cNvSpPr>
      </xdr:nvSpPr>
      <xdr:spPr bwMode="auto">
        <a:xfrm>
          <a:off x="5067300" y="8267700"/>
          <a:ext cx="76200" cy="257175"/>
        </a:xfrm>
        <a:prstGeom prst="rect">
          <a:avLst/>
        </a:prstGeom>
        <a:noFill/>
        <a:ln w="9525">
          <a:noFill/>
          <a:miter lim="800000"/>
          <a:headEnd/>
          <a:tailEnd/>
        </a:ln>
      </xdr:spPr>
    </xdr:sp>
    <xdr:clientData/>
  </xdr:twoCellAnchor>
  <xdr:twoCellAnchor editAs="oneCell">
    <xdr:from>
      <xdr:col>3</xdr:col>
      <xdr:colOff>0</xdr:colOff>
      <xdr:row>44</xdr:row>
      <xdr:rowOff>0</xdr:rowOff>
    </xdr:from>
    <xdr:to>
      <xdr:col>3</xdr:col>
      <xdr:colOff>76200</xdr:colOff>
      <xdr:row>45</xdr:row>
      <xdr:rowOff>95249</xdr:rowOff>
    </xdr:to>
    <xdr:sp macro="" textlink="">
      <xdr:nvSpPr>
        <xdr:cNvPr id="116113" name="Text Box 5"/>
        <xdr:cNvSpPr txBox="1">
          <a:spLocks noChangeArrowheads="1"/>
        </xdr:cNvSpPr>
      </xdr:nvSpPr>
      <xdr:spPr bwMode="auto">
        <a:xfrm>
          <a:off x="5067300" y="8267700"/>
          <a:ext cx="76200" cy="257175"/>
        </a:xfrm>
        <a:prstGeom prst="rect">
          <a:avLst/>
        </a:prstGeom>
        <a:noFill/>
        <a:ln w="9525">
          <a:noFill/>
          <a:miter lim="800000"/>
          <a:headEnd/>
          <a:tailEnd/>
        </a:ln>
      </xdr:spPr>
    </xdr:sp>
    <xdr:clientData/>
  </xdr:twoCellAnchor>
  <xdr:twoCellAnchor editAs="oneCell">
    <xdr:from>
      <xdr:col>3</xdr:col>
      <xdr:colOff>0</xdr:colOff>
      <xdr:row>44</xdr:row>
      <xdr:rowOff>0</xdr:rowOff>
    </xdr:from>
    <xdr:to>
      <xdr:col>3</xdr:col>
      <xdr:colOff>76200</xdr:colOff>
      <xdr:row>45</xdr:row>
      <xdr:rowOff>95249</xdr:rowOff>
    </xdr:to>
    <xdr:sp macro="" textlink="">
      <xdr:nvSpPr>
        <xdr:cNvPr id="116114" name="Text Box 5"/>
        <xdr:cNvSpPr txBox="1">
          <a:spLocks noChangeArrowheads="1"/>
        </xdr:cNvSpPr>
      </xdr:nvSpPr>
      <xdr:spPr bwMode="auto">
        <a:xfrm>
          <a:off x="5067300" y="8267700"/>
          <a:ext cx="76200"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115"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85725</xdr:colOff>
      <xdr:row>46</xdr:row>
      <xdr:rowOff>95250</xdr:rowOff>
    </xdr:to>
    <xdr:sp macro="" textlink="">
      <xdr:nvSpPr>
        <xdr:cNvPr id="116116" name="Text Box 6"/>
        <xdr:cNvSpPr txBox="1">
          <a:spLocks noChangeArrowheads="1"/>
        </xdr:cNvSpPr>
      </xdr:nvSpPr>
      <xdr:spPr bwMode="auto">
        <a:xfrm>
          <a:off x="5638800" y="8429625"/>
          <a:ext cx="85725"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117"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85725</xdr:colOff>
      <xdr:row>46</xdr:row>
      <xdr:rowOff>95250</xdr:rowOff>
    </xdr:to>
    <xdr:sp macro="" textlink="">
      <xdr:nvSpPr>
        <xdr:cNvPr id="116118" name="Text Box 6"/>
        <xdr:cNvSpPr txBox="1">
          <a:spLocks noChangeArrowheads="1"/>
        </xdr:cNvSpPr>
      </xdr:nvSpPr>
      <xdr:spPr bwMode="auto">
        <a:xfrm>
          <a:off x="5638800" y="8429625"/>
          <a:ext cx="85725"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119"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120"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121"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122"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123"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85725</xdr:colOff>
      <xdr:row>46</xdr:row>
      <xdr:rowOff>95250</xdr:rowOff>
    </xdr:to>
    <xdr:sp macro="" textlink="">
      <xdr:nvSpPr>
        <xdr:cNvPr id="116124" name="Text Box 6"/>
        <xdr:cNvSpPr txBox="1">
          <a:spLocks noChangeArrowheads="1"/>
        </xdr:cNvSpPr>
      </xdr:nvSpPr>
      <xdr:spPr bwMode="auto">
        <a:xfrm>
          <a:off x="5638800" y="8429625"/>
          <a:ext cx="85725"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125"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85725</xdr:colOff>
      <xdr:row>46</xdr:row>
      <xdr:rowOff>95250</xdr:rowOff>
    </xdr:to>
    <xdr:sp macro="" textlink="">
      <xdr:nvSpPr>
        <xdr:cNvPr id="116126" name="Text Box 6"/>
        <xdr:cNvSpPr txBox="1">
          <a:spLocks noChangeArrowheads="1"/>
        </xdr:cNvSpPr>
      </xdr:nvSpPr>
      <xdr:spPr bwMode="auto">
        <a:xfrm>
          <a:off x="5638800" y="8429625"/>
          <a:ext cx="85725"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127"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128"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129"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3</xdr:col>
      <xdr:colOff>0</xdr:colOff>
      <xdr:row>45</xdr:row>
      <xdr:rowOff>0</xdr:rowOff>
    </xdr:from>
    <xdr:to>
      <xdr:col>3</xdr:col>
      <xdr:colOff>85725</xdr:colOff>
      <xdr:row>46</xdr:row>
      <xdr:rowOff>95250</xdr:rowOff>
    </xdr:to>
    <xdr:sp macro="" textlink="">
      <xdr:nvSpPr>
        <xdr:cNvPr id="116130" name="Text Box 5"/>
        <xdr:cNvSpPr txBox="1">
          <a:spLocks noChangeArrowheads="1"/>
        </xdr:cNvSpPr>
      </xdr:nvSpPr>
      <xdr:spPr bwMode="auto">
        <a:xfrm>
          <a:off x="5067300" y="8429625"/>
          <a:ext cx="85725" cy="257175"/>
        </a:xfrm>
        <a:prstGeom prst="rect">
          <a:avLst/>
        </a:prstGeom>
        <a:noFill/>
        <a:ln w="9525">
          <a:noFill/>
          <a:miter lim="800000"/>
          <a:headEnd/>
          <a:tailEnd/>
        </a:ln>
      </xdr:spPr>
    </xdr:sp>
    <xdr:clientData/>
  </xdr:twoCellAnchor>
  <xdr:twoCellAnchor editAs="oneCell">
    <xdr:from>
      <xdr:col>3</xdr:col>
      <xdr:colOff>0</xdr:colOff>
      <xdr:row>46</xdr:row>
      <xdr:rowOff>0</xdr:rowOff>
    </xdr:from>
    <xdr:to>
      <xdr:col>3</xdr:col>
      <xdr:colOff>85725</xdr:colOff>
      <xdr:row>47</xdr:row>
      <xdr:rowOff>85725</xdr:rowOff>
    </xdr:to>
    <xdr:sp macro="" textlink="">
      <xdr:nvSpPr>
        <xdr:cNvPr id="116131" name="Text Box 5"/>
        <xdr:cNvSpPr txBox="1">
          <a:spLocks noChangeArrowheads="1"/>
        </xdr:cNvSpPr>
      </xdr:nvSpPr>
      <xdr:spPr bwMode="auto">
        <a:xfrm>
          <a:off x="5067300" y="8591550"/>
          <a:ext cx="85725" cy="247650"/>
        </a:xfrm>
        <a:prstGeom prst="rect">
          <a:avLst/>
        </a:prstGeom>
        <a:noFill/>
        <a:ln w="9525">
          <a:noFill/>
          <a:miter lim="800000"/>
          <a:headEnd/>
          <a:tailEnd/>
        </a:ln>
      </xdr:spPr>
    </xdr:sp>
    <xdr:clientData/>
  </xdr:twoCellAnchor>
  <xdr:twoCellAnchor editAs="oneCell">
    <xdr:from>
      <xdr:col>3</xdr:col>
      <xdr:colOff>0</xdr:colOff>
      <xdr:row>46</xdr:row>
      <xdr:rowOff>0</xdr:rowOff>
    </xdr:from>
    <xdr:to>
      <xdr:col>3</xdr:col>
      <xdr:colOff>85725</xdr:colOff>
      <xdr:row>47</xdr:row>
      <xdr:rowOff>85725</xdr:rowOff>
    </xdr:to>
    <xdr:sp macro="" textlink="">
      <xdr:nvSpPr>
        <xdr:cNvPr id="116132" name="Text Box 5"/>
        <xdr:cNvSpPr txBox="1">
          <a:spLocks noChangeArrowheads="1"/>
        </xdr:cNvSpPr>
      </xdr:nvSpPr>
      <xdr:spPr bwMode="auto">
        <a:xfrm>
          <a:off x="5067300" y="8591550"/>
          <a:ext cx="85725" cy="247650"/>
        </a:xfrm>
        <a:prstGeom prst="rect">
          <a:avLst/>
        </a:prstGeom>
        <a:noFill/>
        <a:ln w="9525">
          <a:noFill/>
          <a:miter lim="800000"/>
          <a:headEnd/>
          <a:tailEnd/>
        </a:ln>
      </xdr:spPr>
    </xdr:sp>
    <xdr:clientData/>
  </xdr:twoCellAnchor>
  <xdr:twoCellAnchor editAs="oneCell">
    <xdr:from>
      <xdr:col>3</xdr:col>
      <xdr:colOff>0</xdr:colOff>
      <xdr:row>46</xdr:row>
      <xdr:rowOff>0</xdr:rowOff>
    </xdr:from>
    <xdr:to>
      <xdr:col>3</xdr:col>
      <xdr:colOff>85725</xdr:colOff>
      <xdr:row>47</xdr:row>
      <xdr:rowOff>85725</xdr:rowOff>
    </xdr:to>
    <xdr:sp macro="" textlink="">
      <xdr:nvSpPr>
        <xdr:cNvPr id="116133" name="Text Box 5"/>
        <xdr:cNvSpPr txBox="1">
          <a:spLocks noChangeArrowheads="1"/>
        </xdr:cNvSpPr>
      </xdr:nvSpPr>
      <xdr:spPr bwMode="auto">
        <a:xfrm>
          <a:off x="5067300" y="8591550"/>
          <a:ext cx="85725" cy="247650"/>
        </a:xfrm>
        <a:prstGeom prst="rect">
          <a:avLst/>
        </a:prstGeom>
        <a:noFill/>
        <a:ln w="9525">
          <a:noFill/>
          <a:miter lim="800000"/>
          <a:headEnd/>
          <a:tailEnd/>
        </a:ln>
      </xdr:spPr>
    </xdr:sp>
    <xdr:clientData/>
  </xdr:twoCellAnchor>
  <xdr:twoCellAnchor editAs="oneCell">
    <xdr:from>
      <xdr:col>3</xdr:col>
      <xdr:colOff>0</xdr:colOff>
      <xdr:row>46</xdr:row>
      <xdr:rowOff>0</xdr:rowOff>
    </xdr:from>
    <xdr:to>
      <xdr:col>3</xdr:col>
      <xdr:colOff>85725</xdr:colOff>
      <xdr:row>47</xdr:row>
      <xdr:rowOff>85725</xdr:rowOff>
    </xdr:to>
    <xdr:sp macro="" textlink="">
      <xdr:nvSpPr>
        <xdr:cNvPr id="116134" name="Text Box 5"/>
        <xdr:cNvSpPr txBox="1">
          <a:spLocks noChangeArrowheads="1"/>
        </xdr:cNvSpPr>
      </xdr:nvSpPr>
      <xdr:spPr bwMode="auto">
        <a:xfrm>
          <a:off x="5067300" y="8591550"/>
          <a:ext cx="85725" cy="247650"/>
        </a:xfrm>
        <a:prstGeom prst="rect">
          <a:avLst/>
        </a:prstGeom>
        <a:noFill/>
        <a:ln w="9525">
          <a:noFill/>
          <a:miter lim="800000"/>
          <a:headEnd/>
          <a:tailEnd/>
        </a:ln>
      </xdr:spPr>
    </xdr:sp>
    <xdr:clientData/>
  </xdr:twoCellAnchor>
  <xdr:twoCellAnchor editAs="oneCell">
    <xdr:from>
      <xdr:col>3</xdr:col>
      <xdr:colOff>0</xdr:colOff>
      <xdr:row>46</xdr:row>
      <xdr:rowOff>0</xdr:rowOff>
    </xdr:from>
    <xdr:to>
      <xdr:col>3</xdr:col>
      <xdr:colOff>85725</xdr:colOff>
      <xdr:row>47</xdr:row>
      <xdr:rowOff>85725</xdr:rowOff>
    </xdr:to>
    <xdr:sp macro="" textlink="">
      <xdr:nvSpPr>
        <xdr:cNvPr id="116135" name="Text Box 5"/>
        <xdr:cNvSpPr txBox="1">
          <a:spLocks noChangeArrowheads="1"/>
        </xdr:cNvSpPr>
      </xdr:nvSpPr>
      <xdr:spPr bwMode="auto">
        <a:xfrm>
          <a:off x="5067300" y="8591550"/>
          <a:ext cx="85725" cy="247650"/>
        </a:xfrm>
        <a:prstGeom prst="rect">
          <a:avLst/>
        </a:prstGeom>
        <a:noFill/>
        <a:ln w="9525">
          <a:noFill/>
          <a:miter lim="800000"/>
          <a:headEnd/>
          <a:tailEnd/>
        </a:ln>
      </xdr:spPr>
    </xdr:sp>
    <xdr:clientData/>
  </xdr:twoCellAnchor>
  <xdr:twoCellAnchor editAs="oneCell">
    <xdr:from>
      <xdr:col>3</xdr:col>
      <xdr:colOff>0</xdr:colOff>
      <xdr:row>46</xdr:row>
      <xdr:rowOff>0</xdr:rowOff>
    </xdr:from>
    <xdr:to>
      <xdr:col>3</xdr:col>
      <xdr:colOff>85725</xdr:colOff>
      <xdr:row>47</xdr:row>
      <xdr:rowOff>85725</xdr:rowOff>
    </xdr:to>
    <xdr:sp macro="" textlink="">
      <xdr:nvSpPr>
        <xdr:cNvPr id="116136" name="Text Box 5"/>
        <xdr:cNvSpPr txBox="1">
          <a:spLocks noChangeArrowheads="1"/>
        </xdr:cNvSpPr>
      </xdr:nvSpPr>
      <xdr:spPr bwMode="auto">
        <a:xfrm>
          <a:off x="5067300" y="8591550"/>
          <a:ext cx="85725" cy="2476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1" tint="4.9989318521683403E-2"/>
  </sheetPr>
  <dimension ref="A2:N420"/>
  <sheetViews>
    <sheetView view="pageBreakPreview" topLeftCell="A22" zoomScale="80" zoomScaleNormal="115" zoomScaleSheetLayoutView="80" workbookViewId="0">
      <selection activeCell="C23" sqref="C23"/>
    </sheetView>
  </sheetViews>
  <sheetFormatPr defaultColWidth="9.109375" defaultRowHeight="13.2"/>
  <cols>
    <col min="1" max="1" width="21.44140625" style="11" customWidth="1"/>
    <col min="2" max="2" width="52.33203125" style="10" customWidth="1"/>
    <col min="3" max="6" width="15.88671875" style="10" customWidth="1"/>
    <col min="7" max="14" width="16.109375" style="10" bestFit="1" customWidth="1"/>
    <col min="15" max="16384" width="9.109375" style="10"/>
  </cols>
  <sheetData>
    <row r="2" spans="1:6" ht="15.6">
      <c r="F2" s="110" t="s">
        <v>55</v>
      </c>
    </row>
    <row r="3" spans="1:6" ht="9.75" customHeight="1">
      <c r="C3" s="132"/>
      <c r="D3" s="109"/>
      <c r="E3" s="109"/>
      <c r="F3" s="109"/>
    </row>
    <row r="4" spans="1:6">
      <c r="C4" s="133"/>
      <c r="D4" s="182" t="s">
        <v>56</v>
      </c>
      <c r="E4" s="182"/>
      <c r="F4" s="182"/>
    </row>
    <row r="6" spans="1:6" ht="15.6">
      <c r="F6" s="110" t="s">
        <v>57</v>
      </c>
    </row>
    <row r="7" spans="1:6" ht="15.6">
      <c r="D7" s="183" t="s">
        <v>58</v>
      </c>
      <c r="E7" s="183"/>
      <c r="F7" s="183"/>
    </row>
    <row r="10" spans="1:6" ht="26.25" customHeight="1">
      <c r="A10" s="194"/>
      <c r="B10" s="194"/>
      <c r="C10" s="194"/>
      <c r="D10" s="194"/>
      <c r="E10" s="194"/>
      <c r="F10" s="194"/>
    </row>
    <row r="12" spans="1:6" ht="27.75" customHeight="1">
      <c r="A12" s="123" t="s">
        <v>0</v>
      </c>
      <c r="B12" s="181" t="s">
        <v>119</v>
      </c>
      <c r="C12" s="181"/>
      <c r="D12" s="181"/>
      <c r="E12" s="181"/>
      <c r="F12" s="181"/>
    </row>
    <row r="13" spans="1:6" ht="27.75" customHeight="1">
      <c r="A13" s="123" t="s">
        <v>1</v>
      </c>
      <c r="B13" s="181" t="s">
        <v>119</v>
      </c>
      <c r="C13" s="181"/>
      <c r="D13" s="181"/>
      <c r="E13" s="181"/>
      <c r="F13" s="181"/>
    </row>
    <row r="14" spans="1:6">
      <c r="A14" s="11" t="s">
        <v>2</v>
      </c>
      <c r="B14" s="91" t="s">
        <v>120</v>
      </c>
      <c r="C14" s="12"/>
      <c r="D14" s="12"/>
      <c r="E14" s="12"/>
      <c r="F14" s="12"/>
    </row>
    <row r="15" spans="1:6">
      <c r="A15" s="11" t="s">
        <v>3</v>
      </c>
      <c r="B15" s="91" t="s">
        <v>118</v>
      </c>
      <c r="C15" s="12"/>
      <c r="D15" s="12"/>
      <c r="E15" s="12"/>
      <c r="F15" s="12"/>
    </row>
    <row r="16" spans="1:6">
      <c r="B16" s="96"/>
    </row>
    <row r="17" spans="1:6">
      <c r="B17" s="96"/>
    </row>
    <row r="18" spans="1:6">
      <c r="B18" s="96"/>
    </row>
    <row r="19" spans="1:6">
      <c r="C19" s="49" t="s">
        <v>121</v>
      </c>
      <c r="D19" s="49"/>
      <c r="E19" s="49"/>
      <c r="F19" s="49"/>
    </row>
    <row r="20" spans="1:6" ht="13.8" thickBot="1"/>
    <row r="21" spans="1:6" ht="32.25" customHeight="1">
      <c r="A21" s="186" t="s">
        <v>50</v>
      </c>
      <c r="B21" s="188" t="s">
        <v>1</v>
      </c>
      <c r="C21" s="190" t="s">
        <v>126</v>
      </c>
      <c r="D21" s="190" t="s">
        <v>127</v>
      </c>
      <c r="E21" s="190" t="s">
        <v>128</v>
      </c>
      <c r="F21" s="190" t="s">
        <v>129</v>
      </c>
    </row>
    <row r="22" spans="1:6" ht="32.25" customHeight="1">
      <c r="A22" s="187"/>
      <c r="B22" s="189"/>
      <c r="C22" s="191"/>
      <c r="D22" s="191"/>
      <c r="E22" s="191"/>
      <c r="F22" s="191"/>
    </row>
    <row r="23" spans="1:6" ht="39.6">
      <c r="A23" s="97">
        <v>1</v>
      </c>
      <c r="B23" s="104" t="str">
        <f>B13</f>
        <v>„Mežmalas ielas (daļas) rekonstrukcija ar gājēju ietvi, veloceliņu, ielu apgaismojumu un lietus ūdens kanalizāciju A/C A7 – Zālītes (Mežamalas iela), Krustkalni, Ķekavas pag., Ķekavas nov”</v>
      </c>
      <c r="C23" s="98"/>
      <c r="D23" s="98"/>
      <c r="E23" s="98"/>
      <c r="F23" s="98"/>
    </row>
    <row r="24" spans="1:6">
      <c r="A24" s="192" t="s">
        <v>9</v>
      </c>
      <c r="B24" s="193"/>
      <c r="C24" s="100">
        <f>SUM(C23:C23)</f>
        <v>0</v>
      </c>
      <c r="D24" s="100">
        <f>SUM(D23:D23)</f>
        <v>0</v>
      </c>
      <c r="E24" s="100">
        <f>SUM(E23:E23)</f>
        <v>0</v>
      </c>
      <c r="F24" s="100">
        <f>SUM(F23:F23)</f>
        <v>0</v>
      </c>
    </row>
    <row r="25" spans="1:6">
      <c r="A25" s="192"/>
      <c r="B25" s="193"/>
      <c r="C25" s="100"/>
      <c r="D25" s="100"/>
      <c r="E25" s="100"/>
      <c r="F25" s="100"/>
    </row>
    <row r="26" spans="1:6">
      <c r="A26" s="195" t="s">
        <v>51</v>
      </c>
      <c r="B26" s="196"/>
      <c r="C26" s="102">
        <f>ROUND((C24)*0.02,2)</f>
        <v>0</v>
      </c>
      <c r="D26" s="102">
        <f>ROUND((D24)*0.02,2)</f>
        <v>0</v>
      </c>
      <c r="E26" s="102">
        <f>ROUND((E24)*0.02,2)</f>
        <v>0</v>
      </c>
      <c r="F26" s="102">
        <f>ROUND((F24)*0.02,2)</f>
        <v>0</v>
      </c>
    </row>
    <row r="27" spans="1:6">
      <c r="A27" s="200" t="s">
        <v>20</v>
      </c>
      <c r="B27" s="201"/>
      <c r="C27" s="106">
        <f>ROUND((C26+C24)*21%,2)</f>
        <v>0</v>
      </c>
      <c r="D27" s="106">
        <f>ROUND((D26+D24)*21%,2)</f>
        <v>0</v>
      </c>
      <c r="E27" s="106">
        <f>ROUND((E26+E24)*21%,2)</f>
        <v>0</v>
      </c>
      <c r="F27" s="106">
        <f>ROUND((F26+F24)*21%,2)</f>
        <v>0</v>
      </c>
    </row>
    <row r="28" spans="1:6">
      <c r="A28" s="192"/>
      <c r="B28" s="193"/>
      <c r="C28" s="100"/>
      <c r="D28" s="100"/>
      <c r="E28" s="100"/>
      <c r="F28" s="100"/>
    </row>
    <row r="29" spans="1:6">
      <c r="A29" s="192" t="s">
        <v>52</v>
      </c>
      <c r="B29" s="193"/>
      <c r="C29" s="100">
        <f>SUM(C24:C27)</f>
        <v>0</v>
      </c>
      <c r="D29" s="100">
        <f>SUM(D24:D27)</f>
        <v>0</v>
      </c>
      <c r="E29" s="100">
        <f>SUM(E24:E27)</f>
        <v>0</v>
      </c>
      <c r="F29" s="100">
        <f>SUM(F24:F27)</f>
        <v>0</v>
      </c>
    </row>
    <row r="30" spans="1:6">
      <c r="A30" s="192"/>
      <c r="B30" s="193"/>
      <c r="C30" s="100"/>
      <c r="D30" s="100"/>
      <c r="E30" s="100"/>
      <c r="F30" s="100"/>
    </row>
    <row r="31" spans="1:6">
      <c r="A31" s="184" t="s">
        <v>53</v>
      </c>
      <c r="B31" s="185"/>
      <c r="C31" s="100"/>
      <c r="D31" s="100"/>
      <c r="E31" s="100"/>
      <c r="F31" s="100"/>
    </row>
    <row r="32" spans="1:6">
      <c r="A32" s="195" t="s">
        <v>62</v>
      </c>
      <c r="B32" s="196"/>
      <c r="C32" s="102">
        <f>ROUND(C29*0.02,2)</f>
        <v>0</v>
      </c>
      <c r="D32" s="102">
        <f>ROUND(D29*0.02,2)</f>
        <v>0</v>
      </c>
      <c r="E32" s="102">
        <f>ROUND(E29*0.02,2)</f>
        <v>0</v>
      </c>
      <c r="F32" s="102">
        <f>ROUND(F29*0.02,2)</f>
        <v>0</v>
      </c>
    </row>
    <row r="33" spans="1:6">
      <c r="A33" s="195" t="s">
        <v>63</v>
      </c>
      <c r="B33" s="196"/>
      <c r="C33" s="102">
        <f>ROUND(C29*0.006,2)</f>
        <v>0</v>
      </c>
      <c r="D33" s="102">
        <f>ROUND(D29*0.006,2)</f>
        <v>0</v>
      </c>
      <c r="E33" s="102">
        <f>ROUND(E29*0.006,2)</f>
        <v>0</v>
      </c>
      <c r="F33" s="102">
        <f>ROUND(F29*0.006,2)</f>
        <v>0</v>
      </c>
    </row>
    <row r="34" spans="1:6">
      <c r="A34" s="195" t="s">
        <v>54</v>
      </c>
      <c r="B34" s="196"/>
      <c r="C34" s="102">
        <v>0</v>
      </c>
      <c r="D34" s="102">
        <v>0</v>
      </c>
      <c r="E34" s="102">
        <v>0</v>
      </c>
      <c r="F34" s="102">
        <v>0</v>
      </c>
    </row>
    <row r="35" spans="1:6" ht="13.8" thickBot="1">
      <c r="A35" s="197" t="s">
        <v>9</v>
      </c>
      <c r="B35" s="198"/>
      <c r="C35" s="107">
        <f>SUM(C29:C34)</f>
        <v>0</v>
      </c>
      <c r="D35" s="107">
        <f>SUM(D29:D34)</f>
        <v>0</v>
      </c>
      <c r="E35" s="107">
        <f>SUM(E29:E34)</f>
        <v>0</v>
      </c>
      <c r="F35" s="107">
        <f>SUM(F29:F34)</f>
        <v>0</v>
      </c>
    </row>
    <row r="36" spans="1:6" ht="51" customHeight="1"/>
    <row r="37" spans="1:6" ht="39.6">
      <c r="A37" s="26" t="s">
        <v>21</v>
      </c>
      <c r="B37" s="18"/>
      <c r="C37" s="10" t="s">
        <v>19</v>
      </c>
    </row>
    <row r="38" spans="1:6">
      <c r="B38" s="19" t="s">
        <v>10</v>
      </c>
    </row>
    <row r="39" spans="1:6" ht="27" customHeight="1">
      <c r="A39" s="199" t="s">
        <v>22</v>
      </c>
      <c r="B39" s="13"/>
    </row>
    <row r="40" spans="1:6">
      <c r="A40" s="199"/>
      <c r="B40" s="20"/>
      <c r="C40" s="10" t="s">
        <v>23</v>
      </c>
    </row>
    <row r="41" spans="1:6">
      <c r="B41" s="19" t="s">
        <v>10</v>
      </c>
    </row>
    <row r="42" spans="1:6">
      <c r="B42" s="21"/>
    </row>
    <row r="43" spans="1:6">
      <c r="B43" s="21"/>
      <c r="C43" s="103"/>
      <c r="D43" s="103"/>
      <c r="E43" s="103"/>
      <c r="F43" s="103"/>
    </row>
    <row r="44" spans="1:6">
      <c r="A44" s="10"/>
    </row>
    <row r="404" spans="1:14">
      <c r="A404" s="10"/>
      <c r="G404" s="13"/>
      <c r="H404" s="13"/>
      <c r="I404" s="13"/>
      <c r="J404" s="13"/>
      <c r="K404" s="13"/>
      <c r="L404" s="13"/>
      <c r="M404" s="13"/>
      <c r="N404" s="13"/>
    </row>
    <row r="405" spans="1:14">
      <c r="A405" s="10"/>
      <c r="G405" s="13"/>
      <c r="H405" s="13"/>
      <c r="I405" s="13"/>
      <c r="J405" s="13"/>
      <c r="K405" s="13"/>
      <c r="L405" s="13"/>
      <c r="M405" s="13"/>
      <c r="N405" s="13"/>
    </row>
    <row r="416" spans="1:14" s="11" customFormat="1" ht="3.75" customHeight="1">
      <c r="B416" s="10"/>
      <c r="C416" s="10"/>
      <c r="D416" s="10"/>
      <c r="E416" s="10"/>
      <c r="F416" s="10"/>
      <c r="G416" s="10"/>
      <c r="H416" s="10"/>
      <c r="I416" s="10"/>
      <c r="J416" s="10"/>
      <c r="K416" s="10"/>
      <c r="L416" s="10"/>
      <c r="M416" s="10"/>
      <c r="N416" s="10"/>
    </row>
    <row r="420" spans="2:14" s="11" customFormat="1" ht="4.5" customHeight="1">
      <c r="B420" s="10"/>
      <c r="C420" s="10"/>
      <c r="D420" s="10"/>
      <c r="E420" s="10"/>
      <c r="F420" s="10"/>
      <c r="G420" s="10"/>
      <c r="H420" s="10"/>
      <c r="I420" s="10"/>
      <c r="J420" s="10"/>
      <c r="K420" s="10"/>
      <c r="L420" s="10"/>
      <c r="M420" s="10"/>
      <c r="N420" s="10"/>
    </row>
  </sheetData>
  <mergeCells count="24">
    <mergeCell ref="A32:B32"/>
    <mergeCell ref="A34:B34"/>
    <mergeCell ref="A35:B35"/>
    <mergeCell ref="A39:A40"/>
    <mergeCell ref="A26:B26"/>
    <mergeCell ref="A27:B27"/>
    <mergeCell ref="A28:B28"/>
    <mergeCell ref="A29:B29"/>
    <mergeCell ref="A30:B30"/>
    <mergeCell ref="A33:B33"/>
    <mergeCell ref="B13:F13"/>
    <mergeCell ref="B12:F12"/>
    <mergeCell ref="D4:F4"/>
    <mergeCell ref="D7:F7"/>
    <mergeCell ref="A31:B31"/>
    <mergeCell ref="A21:A22"/>
    <mergeCell ref="B21:B22"/>
    <mergeCell ref="C21:C22"/>
    <mergeCell ref="A24:B24"/>
    <mergeCell ref="A10:F10"/>
    <mergeCell ref="A25:B25"/>
    <mergeCell ref="D21:D22"/>
    <mergeCell ref="E21:E22"/>
    <mergeCell ref="F21:F22"/>
  </mergeCells>
  <pageMargins left="0.47244094488188981" right="0.35433070866141736" top="0.74803149606299213" bottom="0.74803149606299213" header="0.31496062992125984" footer="0.31496062992125984"/>
  <pageSetup paperSize="9" scale="69" firstPageNumber="3" orientation="portrait" useFirstPageNumber="1" r:id="rId1"/>
  <headerFooter>
    <oddHeader>&amp;R&amp;"Times New Roman,Regular"PROJEKTS 3</oddHeader>
    <oddFooter>&amp;R&amp;"Times New Roman,Regular"&amp;P</oddFooter>
  </headerFooter>
  <rowBreaks count="1" manualBreakCount="1">
    <brk id="44" max="3" man="1"/>
  </rowBreaks>
</worksheet>
</file>

<file path=xl/worksheets/sheet2.xml><?xml version="1.0" encoding="utf-8"?>
<worksheet xmlns="http://schemas.openxmlformats.org/spreadsheetml/2006/main" xmlns:r="http://schemas.openxmlformats.org/officeDocument/2006/relationships">
  <sheetPr>
    <tabColor theme="1" tint="4.9989318521683403E-2"/>
  </sheetPr>
  <dimension ref="A2:M410"/>
  <sheetViews>
    <sheetView tabSelected="1" view="pageBreakPreview" zoomScale="70" zoomScaleNormal="115" zoomScaleSheetLayoutView="70" workbookViewId="0">
      <selection activeCell="C27" sqref="C27"/>
    </sheetView>
  </sheetViews>
  <sheetFormatPr defaultColWidth="9.109375" defaultRowHeight="13.2"/>
  <cols>
    <col min="1" max="1" width="14.88671875" style="10" customWidth="1"/>
    <col min="2" max="2" width="21.44140625" style="11" customWidth="1"/>
    <col min="3" max="3" width="52.33203125" style="10" customWidth="1"/>
    <col min="4" max="4" width="21.5546875" style="10" bestFit="1" customWidth="1"/>
    <col min="5" max="5" width="29.33203125" style="10" bestFit="1" customWidth="1"/>
    <col min="6" max="13" width="16.109375" style="10" bestFit="1" customWidth="1"/>
    <col min="14" max="16384" width="9.109375" style="10"/>
  </cols>
  <sheetData>
    <row r="2" spans="1:5" ht="15.6">
      <c r="E2" s="110" t="s">
        <v>55</v>
      </c>
    </row>
    <row r="3" spans="1:5" ht="9.75" customHeight="1">
      <c r="D3" s="109"/>
      <c r="E3" s="109"/>
    </row>
    <row r="4" spans="1:5">
      <c r="D4" s="182" t="s">
        <v>56</v>
      </c>
      <c r="E4" s="182"/>
    </row>
    <row r="6" spans="1:5" ht="15.6">
      <c r="E6" s="110" t="s">
        <v>57</v>
      </c>
    </row>
    <row r="7" spans="1:5" ht="15.6">
      <c r="E7" s="110" t="s">
        <v>58</v>
      </c>
    </row>
    <row r="8" spans="1:5" ht="15.6">
      <c r="E8" s="110"/>
    </row>
    <row r="9" spans="1:5" ht="26.25" customHeight="1">
      <c r="A9" s="194" t="s">
        <v>47</v>
      </c>
      <c r="B9" s="194"/>
      <c r="C9" s="194"/>
      <c r="D9" s="194"/>
      <c r="E9" s="194"/>
    </row>
    <row r="11" spans="1:5" ht="26.25" customHeight="1">
      <c r="B11" s="123" t="s">
        <v>0</v>
      </c>
      <c r="C11" s="203" t="str">
        <f>Pasutitaja_Buvniecibas_kopt!B12</f>
        <v>„Mežmalas ielas (daļas) rekonstrukcija ar gājēju ietvi, veloceliņu, ielu apgaismojumu un lietus ūdens kanalizāciju A/C A7 – Zālītes (Mežamalas iela), Krustkalni, Ķekavas pag., Ķekavas nov”</v>
      </c>
      <c r="D11" s="203"/>
      <c r="E11" s="203"/>
    </row>
    <row r="12" spans="1:5" ht="26.25" customHeight="1">
      <c r="B12" s="123" t="s">
        <v>1</v>
      </c>
      <c r="C12" s="202" t="str">
        <f>Pasutitaja_Buvniecibas_kopt!B13</f>
        <v>„Mežmalas ielas (daļas) rekonstrukcija ar gājēju ietvi, veloceliņu, ielu apgaismojumu un lietus ūdens kanalizāciju A/C A7 – Zālītes (Mežamalas iela), Krustkalni, Ķekavas pag., Ķekavas nov”</v>
      </c>
      <c r="D12" s="202"/>
      <c r="E12" s="202"/>
    </row>
    <row r="13" spans="1:5">
      <c r="B13" s="11" t="s">
        <v>2</v>
      </c>
      <c r="C13" s="12" t="str">
        <f>Pasutitaja_Buvniecibas_kopt!B14</f>
        <v>Mežmalas iela</v>
      </c>
      <c r="D13" s="12"/>
    </row>
    <row r="14" spans="1:5">
      <c r="B14" s="11" t="s">
        <v>3</v>
      </c>
      <c r="C14" s="5" t="str">
        <f>Pasutitaja_Buvniecibas_kopt!B15</f>
        <v>Ietves izbūve</v>
      </c>
      <c r="D14" s="12"/>
    </row>
    <row r="15" spans="1:5">
      <c r="C15" s="96"/>
    </row>
    <row r="16" spans="1:5">
      <c r="D16" s="49"/>
    </row>
    <row r="17" spans="2:5" ht="16.2" thickBot="1">
      <c r="B17" s="124" t="s">
        <v>122</v>
      </c>
    </row>
    <row r="18" spans="2:5" ht="32.25" customHeight="1">
      <c r="B18" s="186" t="s">
        <v>50</v>
      </c>
      <c r="C18" s="188" t="s">
        <v>1</v>
      </c>
      <c r="D18" s="190" t="s">
        <v>198</v>
      </c>
    </row>
    <row r="19" spans="2:5" ht="32.25" customHeight="1">
      <c r="B19" s="187"/>
      <c r="C19" s="189"/>
      <c r="D19" s="191"/>
    </row>
    <row r="20" spans="2:5" ht="39.6">
      <c r="B20" s="97">
        <v>1</v>
      </c>
      <c r="C20" s="104" t="str">
        <f>Pasutitaja_Buvniecibas_kopt!B23</f>
        <v>„Mežmalas ielas (daļas) rekonstrukcija ar gājēju ietvi, veloceliņu, ielu apgaismojumu un lietus ūdens kanalizāciju A/C A7 – Zālītes (Mežamalas iela), Krustkalni, Ķekavas pag., Ķekavas nov”</v>
      </c>
      <c r="D20" s="98"/>
      <c r="E20" s="99"/>
    </row>
    <row r="21" spans="2:5">
      <c r="B21" s="192" t="s">
        <v>9</v>
      </c>
      <c r="C21" s="193"/>
      <c r="D21" s="100">
        <f>SUM(D20:D20)</f>
        <v>0</v>
      </c>
      <c r="E21" s="101"/>
    </row>
    <row r="22" spans="2:5">
      <c r="B22" s="192"/>
      <c r="C22" s="193"/>
      <c r="D22" s="100"/>
      <c r="E22" s="101"/>
    </row>
    <row r="23" spans="2:5">
      <c r="B23" s="200" t="s">
        <v>20</v>
      </c>
      <c r="C23" s="201"/>
      <c r="D23" s="102">
        <f>ROUND(D20*0.21,2)</f>
        <v>0</v>
      </c>
      <c r="E23" s="101"/>
    </row>
    <row r="24" spans="2:5" ht="13.8" thickBot="1">
      <c r="B24" s="197"/>
      <c r="C24" s="198"/>
      <c r="D24" s="105"/>
      <c r="E24" s="101"/>
    </row>
    <row r="25" spans="2:5">
      <c r="B25" s="130"/>
      <c r="C25" s="130"/>
      <c r="D25" s="131"/>
      <c r="E25" s="101"/>
    </row>
    <row r="26" spans="2:5">
      <c r="B26" s="130"/>
      <c r="C26" s="130"/>
      <c r="D26" s="131"/>
      <c r="E26" s="101"/>
    </row>
    <row r="27" spans="2:5" ht="39.6">
      <c r="B27" s="26" t="s">
        <v>176</v>
      </c>
      <c r="C27" s="18"/>
      <c r="D27" s="10" t="s">
        <v>177</v>
      </c>
    </row>
    <row r="28" spans="2:5">
      <c r="C28" s="19" t="s">
        <v>10</v>
      </c>
    </row>
    <row r="29" spans="2:5" ht="27" customHeight="1">
      <c r="B29" s="199" t="s">
        <v>179</v>
      </c>
      <c r="C29" s="13"/>
    </row>
    <row r="30" spans="2:5">
      <c r="B30" s="199"/>
      <c r="C30" s="20"/>
      <c r="D30" s="10" t="s">
        <v>178</v>
      </c>
    </row>
    <row r="31" spans="2:5">
      <c r="C31" s="19" t="s">
        <v>10</v>
      </c>
    </row>
    <row r="32" spans="2:5">
      <c r="C32" s="21"/>
    </row>
    <row r="33" spans="1:4">
      <c r="A33" s="103"/>
      <c r="C33" s="21"/>
      <c r="D33" s="103"/>
    </row>
    <row r="34" spans="1:4">
      <c r="B34" s="10"/>
    </row>
    <row r="394" spans="2:13">
      <c r="B394" s="10"/>
      <c r="E394" s="13"/>
      <c r="F394" s="13"/>
      <c r="G394" s="13"/>
      <c r="H394" s="13"/>
      <c r="I394" s="13"/>
      <c r="J394" s="13"/>
      <c r="K394" s="13"/>
      <c r="L394" s="13"/>
      <c r="M394" s="13"/>
    </row>
    <row r="395" spans="2:13">
      <c r="B395" s="10"/>
      <c r="E395" s="13"/>
      <c r="F395" s="13"/>
      <c r="G395" s="13"/>
      <c r="H395" s="13"/>
      <c r="I395" s="13"/>
      <c r="J395" s="13"/>
      <c r="K395" s="13"/>
      <c r="L395" s="13"/>
      <c r="M395" s="13"/>
    </row>
    <row r="406" spans="3:13" s="11" customFormat="1" ht="3.75" customHeight="1">
      <c r="C406" s="10"/>
      <c r="D406" s="10"/>
      <c r="E406" s="10"/>
      <c r="F406" s="10"/>
      <c r="G406" s="10"/>
      <c r="H406" s="10"/>
      <c r="I406" s="10"/>
      <c r="J406" s="10"/>
      <c r="K406" s="10"/>
      <c r="L406" s="10"/>
      <c r="M406" s="10"/>
    </row>
    <row r="410" spans="3:13" s="11" customFormat="1" ht="4.5" customHeight="1">
      <c r="C410" s="10"/>
      <c r="D410" s="10"/>
      <c r="E410" s="10"/>
      <c r="F410" s="10"/>
      <c r="G410" s="10"/>
      <c r="H410" s="10"/>
      <c r="I410" s="10"/>
      <c r="J410" s="10"/>
      <c r="K410" s="10"/>
      <c r="L410" s="10"/>
      <c r="M410" s="10"/>
    </row>
  </sheetData>
  <mergeCells count="12">
    <mergeCell ref="D4:E4"/>
    <mergeCell ref="A9:E9"/>
    <mergeCell ref="B29:B30"/>
    <mergeCell ref="B22:C22"/>
    <mergeCell ref="B23:C23"/>
    <mergeCell ref="B24:C24"/>
    <mergeCell ref="B18:B19"/>
    <mergeCell ref="C18:C19"/>
    <mergeCell ref="D18:D19"/>
    <mergeCell ref="B21:C21"/>
    <mergeCell ref="C12:E12"/>
    <mergeCell ref="C11:E11"/>
  </mergeCells>
  <pageMargins left="0.47244094488188981" right="0.35433070866141736" top="0.74803149606299213" bottom="0.74803149606299213" header="0.31496062992125984" footer="0.31496062992125984"/>
  <pageSetup paperSize="9" scale="69" firstPageNumber="4" orientation="portrait" useFirstPageNumber="1" r:id="rId1"/>
  <headerFooter>
    <oddHeader>&amp;R&amp;"Times New Roman,Regular"PROJEKTS 3</oddHeader>
    <oddFooter>&amp;R&amp;"Times New Roman,Regular"&amp;P</oddFooter>
  </headerFooter>
  <rowBreaks count="1" manualBreakCount="1">
    <brk id="34" min="1" max="4" man="1"/>
  </rowBreaks>
</worksheet>
</file>

<file path=xl/worksheets/sheet3.xml><?xml version="1.0" encoding="utf-8"?>
<worksheet xmlns="http://schemas.openxmlformats.org/spreadsheetml/2006/main" xmlns:r="http://schemas.openxmlformats.org/officeDocument/2006/relationships">
  <sheetPr>
    <tabColor theme="1" tint="4.9989318521683403E-2"/>
  </sheetPr>
  <dimension ref="A1:Q405"/>
  <sheetViews>
    <sheetView view="pageBreakPreview" zoomScaleNormal="115" zoomScaleSheetLayoutView="100" workbookViewId="0">
      <selection activeCell="F19" sqref="F19:F20"/>
    </sheetView>
  </sheetViews>
  <sheetFormatPr defaultColWidth="9.109375" defaultRowHeight="13.2"/>
  <cols>
    <col min="1" max="1" width="17.44140625" style="11" customWidth="1"/>
    <col min="2" max="2" width="12" style="11" customWidth="1"/>
    <col min="3" max="3" width="40" style="10" customWidth="1"/>
    <col min="4" max="4" width="21.5546875" style="10" bestFit="1" customWidth="1"/>
    <col min="5" max="5" width="11.33203125" style="13" bestFit="1" customWidth="1"/>
    <col min="6" max="6" width="11" style="10" customWidth="1"/>
    <col min="7" max="7" width="10.5546875" style="10" customWidth="1"/>
    <col min="8" max="8" width="13" style="10" customWidth="1"/>
    <col min="9" max="9" width="29.33203125" style="10" bestFit="1" customWidth="1"/>
    <col min="10" max="17" width="16.109375" style="10" bestFit="1" customWidth="1"/>
    <col min="18" max="16384" width="9.109375" style="10"/>
  </cols>
  <sheetData>
    <row r="1" spans="1:9" ht="26.25" customHeight="1">
      <c r="A1" s="194" t="s">
        <v>48</v>
      </c>
      <c r="B1" s="194"/>
      <c r="C1" s="194"/>
      <c r="D1" s="194"/>
      <c r="E1" s="194"/>
      <c r="F1" s="194"/>
      <c r="G1" s="194"/>
      <c r="H1" s="194"/>
    </row>
    <row r="3" spans="1:9" ht="26.25" customHeight="1">
      <c r="A3" s="123" t="s">
        <v>0</v>
      </c>
      <c r="B3" s="203" t="str">
        <f>Pasutitaja_Buvniecibas_kopt!B12</f>
        <v>„Mežmalas ielas (daļas) rekonstrukcija ar gājēju ietvi, veloceliņu, ielu apgaismojumu un lietus ūdens kanalizāciju A/C A7 – Zālītes (Mežamalas iela), Krustkalni, Ķekavas pag., Ķekavas nov”</v>
      </c>
      <c r="C3" s="203"/>
      <c r="D3" s="203"/>
      <c r="E3" s="203"/>
      <c r="F3" s="203"/>
      <c r="G3" s="203"/>
      <c r="H3" s="203"/>
    </row>
    <row r="4" spans="1:9" ht="26.25" customHeight="1">
      <c r="A4" s="123" t="s">
        <v>1</v>
      </c>
      <c r="B4" s="202" t="str">
        <f>Pasutitaja_Buvniecibas_kopt!B13</f>
        <v>„Mežmalas ielas (daļas) rekonstrukcija ar gājēju ietvi, veloceliņu, ielu apgaismojumu un lietus ūdens kanalizāciju A/C A7 – Zālītes (Mežamalas iela), Krustkalni, Ķekavas pag., Ķekavas nov”</v>
      </c>
      <c r="C4" s="202"/>
      <c r="D4" s="202"/>
      <c r="E4" s="202"/>
      <c r="F4" s="202"/>
      <c r="G4" s="202"/>
      <c r="H4" s="202"/>
    </row>
    <row r="5" spans="1:9">
      <c r="A5" s="11" t="s">
        <v>2</v>
      </c>
      <c r="B5" s="12" t="str">
        <f>Pasutitaja_Buvniecibas_kopt!B14</f>
        <v>Mežmalas iela</v>
      </c>
      <c r="D5" s="12"/>
      <c r="E5" s="12"/>
    </row>
    <row r="6" spans="1:9">
      <c r="A6" s="11" t="s">
        <v>3</v>
      </c>
      <c r="B6" s="5" t="str">
        <f>Pasutitaja_Buvniecibas_kopt!B15</f>
        <v>Ietves izbūve</v>
      </c>
      <c r="D6" s="12" t="s">
        <v>122</v>
      </c>
      <c r="E6" s="12"/>
      <c r="F6" s="12"/>
      <c r="G6" s="12"/>
    </row>
    <row r="7" spans="1:9">
      <c r="C7" s="108" t="s">
        <v>204</v>
      </c>
      <c r="D7" s="112">
        <f>D20</f>
        <v>0</v>
      </c>
      <c r="E7" s="112"/>
      <c r="F7" s="112"/>
      <c r="G7" s="112"/>
    </row>
    <row r="8" spans="1:9">
      <c r="C8" s="108" t="s">
        <v>60</v>
      </c>
      <c r="D8" s="112">
        <f>H15</f>
        <v>0</v>
      </c>
      <c r="E8" s="112"/>
      <c r="F8" s="112"/>
      <c r="G8" s="112"/>
    </row>
    <row r="9" spans="1:9">
      <c r="C9" s="108"/>
      <c r="D9" s="12"/>
      <c r="E9" s="12"/>
    </row>
    <row r="10" spans="1:9" ht="16.2" thickBot="1">
      <c r="A10" s="124" t="s">
        <v>122</v>
      </c>
    </row>
    <row r="11" spans="1:9" ht="32.25" customHeight="1">
      <c r="A11" s="186" t="s">
        <v>11</v>
      </c>
      <c r="B11" s="188" t="s">
        <v>59</v>
      </c>
      <c r="C11" s="188" t="s">
        <v>12</v>
      </c>
      <c r="D11" s="188" t="s">
        <v>200</v>
      </c>
      <c r="E11" s="188" t="s">
        <v>16</v>
      </c>
      <c r="F11" s="188"/>
      <c r="G11" s="188"/>
      <c r="H11" s="190" t="s">
        <v>45</v>
      </c>
    </row>
    <row r="12" spans="1:9" ht="32.25" customHeight="1">
      <c r="A12" s="187"/>
      <c r="B12" s="189"/>
      <c r="C12" s="189"/>
      <c r="D12" s="189"/>
      <c r="E12" s="180" t="s">
        <v>201</v>
      </c>
      <c r="F12" s="180" t="s">
        <v>202</v>
      </c>
      <c r="G12" s="180" t="s">
        <v>203</v>
      </c>
      <c r="H12" s="191"/>
    </row>
    <row r="13" spans="1:9">
      <c r="A13" s="14" t="s">
        <v>14</v>
      </c>
      <c r="B13" s="129">
        <v>2112</v>
      </c>
      <c r="C13" s="15" t="str">
        <f>B6</f>
        <v>Ietves izbūve</v>
      </c>
      <c r="D13" s="92"/>
      <c r="E13" s="40"/>
      <c r="F13" s="43"/>
      <c r="G13" s="43"/>
      <c r="H13" s="44"/>
      <c r="I13" s="16"/>
    </row>
    <row r="14" spans="1:9">
      <c r="A14" s="14" t="s">
        <v>13</v>
      </c>
      <c r="B14" s="129">
        <v>221404</v>
      </c>
      <c r="C14" s="93" t="str">
        <f>ELT_apgaismojums_1.karta!D6</f>
        <v>ELT apgaismojuma tīklu rekonstrukcija</v>
      </c>
      <c r="D14" s="40"/>
      <c r="E14" s="23"/>
      <c r="F14" s="24"/>
      <c r="G14" s="24"/>
      <c r="H14" s="25"/>
    </row>
    <row r="15" spans="1:9" ht="13.8" thickBot="1">
      <c r="A15" s="197" t="s">
        <v>9</v>
      </c>
      <c r="B15" s="198"/>
      <c r="C15" s="198"/>
      <c r="D15" s="113">
        <f>SUM(D13:D14)</f>
        <v>0</v>
      </c>
      <c r="E15" s="113">
        <f>SUM(E13:E14)</f>
        <v>0</v>
      </c>
      <c r="F15" s="113">
        <f>SUM(F13:F14)</f>
        <v>0</v>
      </c>
      <c r="G15" s="113">
        <f>SUM(G13:G14)</f>
        <v>0</v>
      </c>
      <c r="H15" s="105">
        <f>SUM(H13:H14)</f>
        <v>0</v>
      </c>
    </row>
    <row r="16" spans="1:9" ht="12.75" customHeight="1">
      <c r="A16" s="204" t="s">
        <v>183</v>
      </c>
      <c r="B16" s="205"/>
      <c r="C16" s="206"/>
      <c r="D16" s="94">
        <f>ROUND(D15*0.07,2)</f>
        <v>0</v>
      </c>
      <c r="E16" s="17"/>
    </row>
    <row r="17" spans="1:17" ht="12.75" customHeight="1">
      <c r="A17" s="215" t="s">
        <v>49</v>
      </c>
      <c r="B17" s="216"/>
      <c r="C17" s="217"/>
      <c r="D17" s="94"/>
      <c r="E17" s="17"/>
    </row>
    <row r="18" spans="1:17">
      <c r="A18" s="207" t="s">
        <v>184</v>
      </c>
      <c r="B18" s="208"/>
      <c r="C18" s="209"/>
      <c r="D18" s="95">
        <f>ROUND(D15*0.08,2)</f>
        <v>0</v>
      </c>
      <c r="E18" s="17"/>
    </row>
    <row r="19" spans="1:17">
      <c r="A19" s="210" t="s">
        <v>17</v>
      </c>
      <c r="B19" s="211"/>
      <c r="C19" s="208"/>
      <c r="D19" s="95">
        <f>ROUND(E15*0.2409,2)</f>
        <v>0</v>
      </c>
      <c r="E19" s="17"/>
      <c r="G19" s="11"/>
    </row>
    <row r="20" spans="1:17" ht="13.8" thickBot="1">
      <c r="A20" s="212" t="s">
        <v>46</v>
      </c>
      <c r="B20" s="213"/>
      <c r="C20" s="214"/>
      <c r="D20" s="22">
        <f>SUM(D15:D19)</f>
        <v>0</v>
      </c>
    </row>
    <row r="23" spans="1:17" s="13" customFormat="1" ht="27" customHeight="1">
      <c r="A23" s="199" t="s">
        <v>180</v>
      </c>
      <c r="B23" s="199"/>
      <c r="C23" s="20"/>
      <c r="D23" s="10" t="s">
        <v>182</v>
      </c>
      <c r="F23" s="10"/>
      <c r="G23" s="10"/>
      <c r="H23" s="10"/>
      <c r="I23" s="10"/>
      <c r="J23" s="10"/>
      <c r="K23" s="10"/>
      <c r="L23" s="10"/>
      <c r="M23" s="10"/>
      <c r="N23" s="10"/>
      <c r="O23" s="10"/>
      <c r="P23" s="10"/>
      <c r="Q23" s="10"/>
    </row>
    <row r="24" spans="1:17">
      <c r="C24" s="19" t="s">
        <v>10</v>
      </c>
    </row>
    <row r="25" spans="1:17" s="13" customFormat="1" ht="27" customHeight="1">
      <c r="A25" s="199" t="s">
        <v>181</v>
      </c>
      <c r="B25" s="199"/>
      <c r="C25" s="20"/>
      <c r="D25" s="10" t="s">
        <v>182</v>
      </c>
      <c r="F25" s="10"/>
      <c r="G25" s="10"/>
      <c r="H25" s="10"/>
      <c r="I25" s="10"/>
      <c r="J25" s="10"/>
      <c r="K25" s="10"/>
      <c r="L25" s="10"/>
      <c r="M25" s="10"/>
      <c r="N25" s="10"/>
      <c r="O25" s="10"/>
      <c r="P25" s="10"/>
      <c r="Q25" s="10"/>
    </row>
    <row r="26" spans="1:17" s="13" customFormat="1">
      <c r="A26" s="111"/>
      <c r="B26" s="75"/>
      <c r="C26" s="19" t="s">
        <v>10</v>
      </c>
      <c r="D26" s="10"/>
      <c r="F26" s="10"/>
      <c r="G26" s="10"/>
      <c r="H26" s="10"/>
      <c r="I26" s="10"/>
      <c r="J26" s="10"/>
      <c r="K26" s="10"/>
      <c r="L26" s="10"/>
      <c r="M26" s="10"/>
      <c r="N26" s="10"/>
      <c r="O26" s="10"/>
      <c r="P26" s="10"/>
      <c r="Q26" s="10"/>
    </row>
    <row r="27" spans="1:17" s="13" customFormat="1">
      <c r="A27" s="11"/>
      <c r="B27" s="11"/>
      <c r="F27" s="10"/>
      <c r="G27" s="10"/>
      <c r="H27" s="10"/>
      <c r="I27" s="10"/>
      <c r="J27" s="10"/>
      <c r="K27" s="10"/>
      <c r="L27" s="10"/>
      <c r="M27" s="10"/>
      <c r="N27" s="10"/>
      <c r="O27" s="10"/>
      <c r="P27" s="10"/>
      <c r="Q27" s="10"/>
    </row>
    <row r="28" spans="1:17" s="13" customFormat="1">
      <c r="A28" s="11"/>
      <c r="B28" s="11"/>
      <c r="C28" s="21"/>
      <c r="D28" s="10"/>
      <c r="F28" s="10"/>
      <c r="G28" s="10"/>
      <c r="H28" s="10"/>
      <c r="I28" s="10"/>
      <c r="J28" s="10"/>
      <c r="K28" s="10"/>
      <c r="L28" s="10"/>
      <c r="M28" s="10"/>
      <c r="N28" s="10"/>
      <c r="O28" s="10"/>
      <c r="P28" s="10"/>
      <c r="Q28" s="10"/>
    </row>
    <row r="389" spans="1:17">
      <c r="A389" s="10"/>
      <c r="B389" s="10"/>
      <c r="E389" s="10"/>
      <c r="F389" s="13"/>
      <c r="G389" s="13"/>
      <c r="H389" s="13"/>
      <c r="I389" s="13"/>
      <c r="J389" s="13"/>
      <c r="K389" s="13"/>
      <c r="L389" s="13"/>
      <c r="M389" s="13"/>
      <c r="N389" s="13"/>
      <c r="O389" s="13"/>
      <c r="P389" s="13"/>
      <c r="Q389" s="13"/>
    </row>
    <row r="390" spans="1:17">
      <c r="A390" s="10"/>
      <c r="B390" s="10"/>
      <c r="E390" s="10"/>
      <c r="F390" s="13"/>
      <c r="G390" s="13"/>
      <c r="H390" s="13"/>
      <c r="I390" s="13"/>
      <c r="J390" s="13"/>
      <c r="K390" s="13"/>
      <c r="L390" s="13"/>
      <c r="M390" s="13"/>
      <c r="N390" s="13"/>
      <c r="O390" s="13"/>
      <c r="P390" s="13"/>
      <c r="Q390" s="13"/>
    </row>
    <row r="401" spans="3:17" s="11" customFormat="1" ht="3.75" customHeight="1">
      <c r="C401" s="10"/>
      <c r="D401" s="10"/>
      <c r="E401" s="13"/>
      <c r="F401" s="10"/>
      <c r="G401" s="10"/>
      <c r="H401" s="10"/>
      <c r="I401" s="10"/>
      <c r="J401" s="10"/>
      <c r="K401" s="10"/>
      <c r="L401" s="10"/>
      <c r="M401" s="10"/>
      <c r="N401" s="10"/>
      <c r="O401" s="10"/>
      <c r="P401" s="10"/>
      <c r="Q401" s="10"/>
    </row>
    <row r="405" spans="3:17" s="11" customFormat="1" ht="4.5" customHeight="1">
      <c r="C405" s="10"/>
      <c r="D405" s="10"/>
      <c r="E405" s="13"/>
      <c r="F405" s="10"/>
      <c r="G405" s="10"/>
      <c r="H405" s="10"/>
      <c r="I405" s="10"/>
      <c r="J405" s="10"/>
      <c r="K405" s="10"/>
      <c r="L405" s="10"/>
      <c r="M405" s="10"/>
      <c r="N405" s="10"/>
      <c r="O405" s="10"/>
      <c r="P405" s="10"/>
      <c r="Q405" s="10"/>
    </row>
  </sheetData>
  <mergeCells count="17">
    <mergeCell ref="A1:H1"/>
    <mergeCell ref="A11:A12"/>
    <mergeCell ref="C11:C12"/>
    <mergeCell ref="D11:D12"/>
    <mergeCell ref="E11:G11"/>
    <mergeCell ref="H11:H12"/>
    <mergeCell ref="B11:B12"/>
    <mergeCell ref="B4:H4"/>
    <mergeCell ref="B3:H3"/>
    <mergeCell ref="A23:B23"/>
    <mergeCell ref="A25:B25"/>
    <mergeCell ref="A15:C15"/>
    <mergeCell ref="A16:C16"/>
    <mergeCell ref="A18:C18"/>
    <mergeCell ref="A19:C19"/>
    <mergeCell ref="A20:C20"/>
    <mergeCell ref="A17:C17"/>
  </mergeCells>
  <pageMargins left="0.47244094488188981" right="0.35433070866141736" top="0.74803149606299213" bottom="0.74803149606299213" header="0.31496062992125984" footer="0.31496062992125984"/>
  <pageSetup paperSize="9" scale="70" firstPageNumber="5" orientation="portrait" useFirstPageNumber="1" r:id="rId1"/>
  <headerFooter>
    <oddHeader>&amp;R&amp;"Times New Roman,Regular"PROJEKTS 3</oddHeader>
    <oddFooter>&amp;R&amp;P</oddFooter>
  </headerFooter>
  <rowBreaks count="1" manualBreakCount="1">
    <brk id="29" max="3" man="1"/>
  </rowBreaks>
</worksheet>
</file>

<file path=xl/worksheets/sheet4.xml><?xml version="1.0" encoding="utf-8"?>
<worksheet xmlns="http://schemas.openxmlformats.org/spreadsheetml/2006/main" xmlns:r="http://schemas.openxmlformats.org/officeDocument/2006/relationships">
  <sheetPr>
    <tabColor rgb="FFFF0000"/>
  </sheetPr>
  <dimension ref="A1:P57"/>
  <sheetViews>
    <sheetView view="pageBreakPreview" zoomScale="80" zoomScaleNormal="100" zoomScaleSheetLayoutView="80" workbookViewId="0">
      <pane ySplit="11" topLeftCell="A12" activePane="bottomLeft" state="frozen"/>
      <selection pane="bottomLeft" activeCell="D3" sqref="D3:P3"/>
    </sheetView>
  </sheetViews>
  <sheetFormatPr defaultColWidth="9.109375" defaultRowHeight="13.2"/>
  <cols>
    <col min="1" max="1" width="6.44140625" style="1" customWidth="1"/>
    <col min="2" max="2" width="8.44140625" style="1" customWidth="1"/>
    <col min="3" max="3" width="72.33203125" style="3" customWidth="1"/>
    <col min="4" max="4" width="7.33203125" style="1" customWidth="1"/>
    <col min="5" max="5" width="8.88671875" style="1" customWidth="1"/>
    <col min="6" max="6" width="6.5546875" style="2" customWidth="1"/>
    <col min="7" max="7" width="11.44140625" style="2" customWidth="1"/>
    <col min="8" max="8" width="9.44140625" style="2" customWidth="1"/>
    <col min="9" max="9" width="9.109375" style="2" customWidth="1"/>
    <col min="10" max="10" width="20.77734375" style="1" customWidth="1"/>
    <col min="11" max="11" width="9.6640625" style="1" customWidth="1"/>
    <col min="12" max="12" width="10" style="1" customWidth="1"/>
    <col min="13" max="13" width="12.33203125" style="1" customWidth="1"/>
    <col min="14" max="14" width="9" style="1" customWidth="1"/>
    <col min="15" max="15" width="16.44140625" style="1" customWidth="1"/>
    <col min="16" max="16" width="8.88671875" style="1" customWidth="1"/>
    <col min="17" max="17" width="16.109375" style="1" bestFit="1" customWidth="1"/>
    <col min="18" max="19" width="14.6640625" style="1" customWidth="1"/>
    <col min="20" max="16384" width="9.109375" style="1"/>
  </cols>
  <sheetData>
    <row r="1" spans="1:16" ht="17.399999999999999">
      <c r="A1" s="218" t="s">
        <v>124</v>
      </c>
      <c r="B1" s="218"/>
      <c r="C1" s="218"/>
      <c r="D1" s="218"/>
      <c r="E1" s="218"/>
      <c r="F1" s="218"/>
      <c r="G1" s="218"/>
      <c r="H1" s="218"/>
      <c r="I1" s="218"/>
      <c r="J1" s="218"/>
      <c r="K1" s="218"/>
      <c r="L1" s="218"/>
      <c r="M1" s="218"/>
      <c r="N1" s="218"/>
      <c r="O1" s="218"/>
      <c r="P1" s="218"/>
    </row>
    <row r="2" spans="1:16">
      <c r="C2" s="4" t="s">
        <v>125</v>
      </c>
    </row>
    <row r="3" spans="1:16" ht="25.5" customHeight="1">
      <c r="C3" s="168" t="s">
        <v>0</v>
      </c>
      <c r="D3" s="203" t="str">
        <f>Pasutitaja_Buvniecibas_kopt!B12</f>
        <v>„Mežmalas ielas (daļas) rekonstrukcija ar gājēju ietvi, veloceliņu, ielu apgaismojumu un lietus ūdens kanalizāciju A/C A7 – Zālītes (Mežamalas iela), Krustkalni, Ķekavas pag., Ķekavas nov”</v>
      </c>
      <c r="E3" s="203"/>
      <c r="F3" s="203"/>
      <c r="G3" s="203"/>
      <c r="H3" s="203"/>
      <c r="I3" s="203"/>
      <c r="J3" s="203"/>
      <c r="K3" s="203"/>
      <c r="L3" s="203"/>
      <c r="M3" s="203"/>
      <c r="N3" s="203"/>
      <c r="O3" s="203"/>
      <c r="P3" s="203"/>
    </row>
    <row r="4" spans="1:16" ht="25.5" customHeight="1">
      <c r="C4" s="168" t="s">
        <v>1</v>
      </c>
      <c r="D4" s="202" t="str">
        <f>Pasutitaja_Buvniecibas_kopt!B13</f>
        <v>„Mežmalas ielas (daļas) rekonstrukcija ar gājēju ietvi, veloceliņu, ielu apgaismojumu un lietus ūdens kanalizāciju A/C A7 – Zālītes (Mežamalas iela), Krustkalni, Ķekavas pag., Ķekavas nov”</v>
      </c>
      <c r="E4" s="202"/>
      <c r="F4" s="202"/>
      <c r="G4" s="202"/>
      <c r="H4" s="202"/>
      <c r="I4" s="202"/>
      <c r="J4" s="202"/>
      <c r="K4" s="202"/>
      <c r="L4" s="202"/>
      <c r="M4" s="202"/>
      <c r="N4" s="202"/>
      <c r="O4" s="202"/>
      <c r="P4" s="202"/>
    </row>
    <row r="5" spans="1:16">
      <c r="C5" s="3" t="s">
        <v>2</v>
      </c>
      <c r="D5" s="12" t="str">
        <f>Pasutitaja_Buvniecibas_kopt!B14</f>
        <v>Mežmalas iela</v>
      </c>
      <c r="E5" s="5"/>
      <c r="F5" s="5"/>
      <c r="G5" s="5"/>
      <c r="H5" s="5"/>
      <c r="I5" s="5"/>
      <c r="J5" s="5"/>
      <c r="K5" s="5"/>
      <c r="L5" s="5"/>
      <c r="M5" s="5"/>
      <c r="N5" s="5"/>
      <c r="O5" s="5"/>
      <c r="P5" s="5"/>
    </row>
    <row r="6" spans="1:16">
      <c r="C6" s="3" t="s">
        <v>3</v>
      </c>
      <c r="D6" s="5" t="str">
        <f>Pasutitaja_Buvniecibas_kopt!B15</f>
        <v>Ietves izbūve</v>
      </c>
      <c r="E6" s="5"/>
      <c r="F6" s="5"/>
      <c r="G6" s="5"/>
      <c r="H6" s="5"/>
      <c r="I6" s="5"/>
      <c r="J6" s="5"/>
      <c r="K6" s="5"/>
      <c r="L6" s="5"/>
      <c r="M6" s="5"/>
      <c r="N6" s="5"/>
      <c r="O6" s="5"/>
      <c r="P6" s="5"/>
    </row>
    <row r="7" spans="1:16">
      <c r="N7" s="76" t="s">
        <v>42</v>
      </c>
      <c r="O7" s="77">
        <f>P51</f>
        <v>0</v>
      </c>
      <c r="P7" s="49" t="s">
        <v>197</v>
      </c>
    </row>
    <row r="8" spans="1:16">
      <c r="N8" s="49"/>
      <c r="O8" s="49"/>
      <c r="P8" s="49"/>
    </row>
    <row r="9" spans="1:16" ht="16.2" thickBot="1">
      <c r="A9" s="124" t="s">
        <v>122</v>
      </c>
    </row>
    <row r="10" spans="1:16">
      <c r="A10" s="231" t="s">
        <v>15</v>
      </c>
      <c r="B10" s="233" t="s">
        <v>59</v>
      </c>
      <c r="C10" s="236" t="s">
        <v>3</v>
      </c>
      <c r="D10" s="236" t="s">
        <v>7</v>
      </c>
      <c r="E10" s="239" t="s">
        <v>4</v>
      </c>
      <c r="F10" s="219" t="s">
        <v>5</v>
      </c>
      <c r="G10" s="220"/>
      <c r="H10" s="220"/>
      <c r="I10" s="220"/>
      <c r="J10" s="220"/>
      <c r="K10" s="221"/>
      <c r="L10" s="219" t="s">
        <v>8</v>
      </c>
      <c r="M10" s="220"/>
      <c r="N10" s="220"/>
      <c r="O10" s="220"/>
      <c r="P10" s="221"/>
    </row>
    <row r="11" spans="1:16" ht="42.75" customHeight="1" thickBot="1">
      <c r="A11" s="232"/>
      <c r="B11" s="234"/>
      <c r="C11" s="237"/>
      <c r="D11" s="237"/>
      <c r="E11" s="240"/>
      <c r="F11" s="7" t="s">
        <v>6</v>
      </c>
      <c r="G11" s="178" t="s">
        <v>191</v>
      </c>
      <c r="H11" s="178" t="s">
        <v>192</v>
      </c>
      <c r="I11" s="178" t="s">
        <v>193</v>
      </c>
      <c r="J11" s="178" t="s">
        <v>194</v>
      </c>
      <c r="K11" s="179" t="s">
        <v>195</v>
      </c>
      <c r="L11" s="7" t="s">
        <v>61</v>
      </c>
      <c r="M11" s="178" t="s">
        <v>192</v>
      </c>
      <c r="N11" s="178" t="s">
        <v>193</v>
      </c>
      <c r="O11" s="178" t="s">
        <v>194</v>
      </c>
      <c r="P11" s="179" t="s">
        <v>196</v>
      </c>
    </row>
    <row r="12" spans="1:16" ht="26.4">
      <c r="A12" s="164" t="s">
        <v>106</v>
      </c>
      <c r="B12" s="165" t="s">
        <v>111</v>
      </c>
      <c r="C12" s="42" t="s">
        <v>105</v>
      </c>
      <c r="D12" s="121"/>
      <c r="E12" s="122"/>
      <c r="F12" s="166"/>
      <c r="G12" s="121"/>
      <c r="H12" s="121"/>
      <c r="I12" s="121"/>
      <c r="J12" s="121"/>
      <c r="K12" s="122"/>
      <c r="L12" s="166"/>
      <c r="M12" s="121"/>
      <c r="N12" s="121"/>
      <c r="O12" s="121"/>
      <c r="P12" s="122"/>
    </row>
    <row r="13" spans="1:16" ht="39" customHeight="1">
      <c r="A13" s="37">
        <f>A12+0.1</f>
        <v>1.1000000000000001</v>
      </c>
      <c r="B13" s="134" t="s">
        <v>111</v>
      </c>
      <c r="C13" s="135" t="s">
        <v>64</v>
      </c>
      <c r="D13" s="28" t="s">
        <v>65</v>
      </c>
      <c r="E13" s="38">
        <v>1</v>
      </c>
      <c r="F13" s="136"/>
      <c r="G13" s="28"/>
      <c r="H13" s="28"/>
      <c r="I13" s="28"/>
      <c r="J13" s="28"/>
      <c r="K13" s="38">
        <f>SUM(H13+I13+J13)</f>
        <v>0</v>
      </c>
      <c r="L13" s="136">
        <f>E13*F13</f>
        <v>0</v>
      </c>
      <c r="M13" s="28">
        <f>E13*H13</f>
        <v>0</v>
      </c>
      <c r="N13" s="28">
        <f>E13*I13</f>
        <v>0</v>
      </c>
      <c r="O13" s="28">
        <f>E13*J13</f>
        <v>0</v>
      </c>
      <c r="P13" s="137">
        <f>ROUND(SUM(M13:O13),2)</f>
        <v>0</v>
      </c>
    </row>
    <row r="14" spans="1:16" ht="26.4">
      <c r="A14" s="37">
        <f>A13+0.1</f>
        <v>1.2000000000000002</v>
      </c>
      <c r="B14" s="134" t="s">
        <v>111</v>
      </c>
      <c r="C14" s="138" t="s">
        <v>66</v>
      </c>
      <c r="D14" s="28" t="s">
        <v>67</v>
      </c>
      <c r="E14" s="38">
        <v>1</v>
      </c>
      <c r="F14" s="136"/>
      <c r="G14" s="28"/>
      <c r="H14" s="28"/>
      <c r="I14" s="28"/>
      <c r="J14" s="28"/>
      <c r="K14" s="38">
        <f>SUM(H14+I14+J14)</f>
        <v>0</v>
      </c>
      <c r="L14" s="136">
        <f>ROUND(F14*E14,2)</f>
        <v>0</v>
      </c>
      <c r="M14" s="28">
        <f>ROUND(IF(H14&gt;0,H14*E14,0),2)</f>
        <v>0</v>
      </c>
      <c r="N14" s="28">
        <f>ROUND(IF(I14&gt;0,I14*E14,0),2)</f>
        <v>0</v>
      </c>
      <c r="O14" s="28">
        <f>ROUND(IF(J14&gt;0,J14*E14,0),2)</f>
        <v>0</v>
      </c>
      <c r="P14" s="137">
        <f>ROUND(SUM(M14:O14),2)</f>
        <v>0</v>
      </c>
    </row>
    <row r="15" spans="1:16" ht="26.4">
      <c r="A15" s="37">
        <f>A14+0.1</f>
        <v>1.3000000000000003</v>
      </c>
      <c r="B15" s="134" t="s">
        <v>111</v>
      </c>
      <c r="C15" s="138" t="s">
        <v>68</v>
      </c>
      <c r="D15" s="28" t="s">
        <v>65</v>
      </c>
      <c r="E15" s="38">
        <v>1</v>
      </c>
      <c r="F15" s="136"/>
      <c r="G15" s="28"/>
      <c r="H15" s="28"/>
      <c r="I15" s="28"/>
      <c r="J15" s="28"/>
      <c r="K15" s="38">
        <f>SUM(H15+I15+J15)</f>
        <v>0</v>
      </c>
      <c r="L15" s="136">
        <f>E15*F15</f>
        <v>0</v>
      </c>
      <c r="M15" s="28">
        <f>E15*H15</f>
        <v>0</v>
      </c>
      <c r="N15" s="28">
        <f>E15*I15</f>
        <v>0</v>
      </c>
      <c r="O15" s="28">
        <f>E15*J15</f>
        <v>0</v>
      </c>
      <c r="P15" s="137">
        <f>ROUND(SUM(M15:O15),2)</f>
        <v>0</v>
      </c>
    </row>
    <row r="16" spans="1:16" ht="26.4">
      <c r="A16" s="37">
        <f>A15+0.1</f>
        <v>1.4000000000000004</v>
      </c>
      <c r="B16" s="134" t="s">
        <v>111</v>
      </c>
      <c r="C16" s="138" t="s">
        <v>69</v>
      </c>
      <c r="D16" s="28" t="s">
        <v>70</v>
      </c>
      <c r="E16" s="38">
        <v>180</v>
      </c>
      <c r="F16" s="136"/>
      <c r="G16" s="28"/>
      <c r="H16" s="139"/>
      <c r="I16" s="28"/>
      <c r="J16" s="28"/>
      <c r="K16" s="140">
        <f>SUM(H16+I16+J16)</f>
        <v>0</v>
      </c>
      <c r="L16" s="136">
        <f>ROUND(F16*E15,2)</f>
        <v>0</v>
      </c>
      <c r="M16" s="139">
        <f>ROUND(IF(H16&gt;0,H16*E15,0),2)</f>
        <v>0</v>
      </c>
      <c r="N16" s="28">
        <f>ROUND(IF(I16&gt;0,I16*E15,0),2)</f>
        <v>0</v>
      </c>
      <c r="O16" s="28">
        <f>ROUND(IF(J16&gt;0,J16*E15,0),2)</f>
        <v>0</v>
      </c>
      <c r="P16" s="137">
        <f>ROUND(SUM(M16:O16),2)</f>
        <v>0</v>
      </c>
    </row>
    <row r="17" spans="1:16" ht="26.4">
      <c r="A17" s="141"/>
      <c r="B17" s="134" t="s">
        <v>111</v>
      </c>
      <c r="C17" s="138" t="s">
        <v>71</v>
      </c>
      <c r="D17" s="28" t="s">
        <v>67</v>
      </c>
      <c r="E17" s="38">
        <v>12</v>
      </c>
      <c r="F17" s="136"/>
      <c r="G17" s="28"/>
      <c r="H17" s="139"/>
      <c r="I17" s="28"/>
      <c r="J17" s="28"/>
      <c r="K17" s="140">
        <f>SUM(H17+I17+J17)</f>
        <v>0</v>
      </c>
      <c r="L17" s="136">
        <f>ROUND(F17*E16,2)</f>
        <v>0</v>
      </c>
      <c r="M17" s="139">
        <f>ROUND(IF(H17&gt;0,H17*E16,0),2)</f>
        <v>0</v>
      </c>
      <c r="N17" s="28">
        <f>ROUND(IF(I17&gt;0,I17*E16,0),2)</f>
        <v>0</v>
      </c>
      <c r="O17" s="28">
        <f>ROUND(IF(J17&gt;0,J17*E16,0),2)</f>
        <v>0</v>
      </c>
      <c r="P17" s="137">
        <f>ROUND(SUM(M17:O17),2)</f>
        <v>0</v>
      </c>
    </row>
    <row r="18" spans="1:16" ht="26.4">
      <c r="A18" s="141" t="s">
        <v>107</v>
      </c>
      <c r="B18" s="134" t="s">
        <v>112</v>
      </c>
      <c r="C18" s="142" t="s">
        <v>72</v>
      </c>
      <c r="D18" s="143"/>
      <c r="E18" s="144"/>
      <c r="F18" s="136"/>
      <c r="G18" s="28"/>
      <c r="H18" s="139"/>
      <c r="I18" s="28"/>
      <c r="J18" s="28"/>
      <c r="K18" s="140"/>
      <c r="L18" s="136"/>
      <c r="M18" s="139"/>
      <c r="N18" s="28"/>
      <c r="O18" s="28"/>
      <c r="P18" s="137"/>
    </row>
    <row r="19" spans="1:16" ht="26.4">
      <c r="A19" s="37">
        <f t="shared" ref="A19:A27" si="0">A18+0.1</f>
        <v>2.1</v>
      </c>
      <c r="B19" s="134" t="s">
        <v>112</v>
      </c>
      <c r="C19" s="138" t="s">
        <v>73</v>
      </c>
      <c r="D19" s="28" t="s">
        <v>74</v>
      </c>
      <c r="E19" s="145">
        <f>(604+600)*1.2</f>
        <v>1444.8</v>
      </c>
      <c r="F19" s="136"/>
      <c r="G19" s="28"/>
      <c r="H19" s="28"/>
      <c r="I19" s="28"/>
      <c r="J19" s="28"/>
      <c r="K19" s="38">
        <f>SUM(I19+H19+J19)</f>
        <v>0</v>
      </c>
      <c r="L19" s="136">
        <f>ROUND(F19*E19,2)</f>
        <v>0</v>
      </c>
      <c r="M19" s="28">
        <f>ROUND(IF(H19&gt;0,H19*E19,0),2)</f>
        <v>0</v>
      </c>
      <c r="N19" s="28">
        <f>ROUND(IF(I19&gt;0,I19*E19,0),2)</f>
        <v>0</v>
      </c>
      <c r="O19" s="28">
        <f>ROUND(IF(J19&gt;0,J19*E19,0),2)</f>
        <v>0</v>
      </c>
      <c r="P19" s="137">
        <f>ROUND(SUM(M19:O19),2)</f>
        <v>0</v>
      </c>
    </row>
    <row r="20" spans="1:16" ht="26.4">
      <c r="A20" s="37">
        <f t="shared" si="0"/>
        <v>2.2000000000000002</v>
      </c>
      <c r="B20" s="134" t="s">
        <v>112</v>
      </c>
      <c r="C20" s="138" t="s">
        <v>75</v>
      </c>
      <c r="D20" s="28" t="s">
        <v>67</v>
      </c>
      <c r="E20" s="38">
        <v>7</v>
      </c>
      <c r="F20" s="136"/>
      <c r="G20" s="28"/>
      <c r="H20" s="28"/>
      <c r="I20" s="28"/>
      <c r="J20" s="28"/>
      <c r="K20" s="38">
        <f>SUM(I20+H20+J20)</f>
        <v>0</v>
      </c>
      <c r="L20" s="136">
        <f>ROUND(F20*E20,2)</f>
        <v>0</v>
      </c>
      <c r="M20" s="28">
        <f>ROUND(IF(H20&gt;0,H20*E20,0),2)</f>
        <v>0</v>
      </c>
      <c r="N20" s="28">
        <f>ROUND(IF(I20&gt;0,I20*E20,0),2)</f>
        <v>0</v>
      </c>
      <c r="O20" s="28">
        <f>ROUND(IF(J20&gt;0,J20*E20,0),2)</f>
        <v>0</v>
      </c>
      <c r="P20" s="137">
        <f>ROUND(SUM(M20:O20),2)</f>
        <v>0</v>
      </c>
    </row>
    <row r="21" spans="1:16" ht="12.75" customHeight="1">
      <c r="A21" s="37">
        <f t="shared" si="0"/>
        <v>2.3000000000000003</v>
      </c>
      <c r="B21" s="134" t="s">
        <v>112</v>
      </c>
      <c r="C21" s="138" t="s">
        <v>76</v>
      </c>
      <c r="D21" s="28" t="s">
        <v>70</v>
      </c>
      <c r="E21" s="38">
        <v>24</v>
      </c>
      <c r="F21" s="136"/>
      <c r="G21" s="28"/>
      <c r="H21" s="28"/>
      <c r="I21" s="28"/>
      <c r="J21" s="28"/>
      <c r="K21" s="38">
        <f>SUM(H21+I21+J21)</f>
        <v>0</v>
      </c>
      <c r="L21" s="136">
        <f>ROUND(F21*E21,2)</f>
        <v>0</v>
      </c>
      <c r="M21" s="28">
        <f>ROUND(IF(H21&gt;0,H21*E21,0),2)</f>
        <v>0</v>
      </c>
      <c r="N21" s="28">
        <f>ROUND(IF(I21&gt;0,I21*E21,0),2)</f>
        <v>0</v>
      </c>
      <c r="O21" s="28">
        <f>ROUND(IF(J21&gt;0,J21*E21,0),2)</f>
        <v>0</v>
      </c>
      <c r="P21" s="137">
        <f>ROUND(SUM(M21:O21),2)</f>
        <v>0</v>
      </c>
    </row>
    <row r="22" spans="1:16" ht="26.4">
      <c r="A22" s="37">
        <f t="shared" si="0"/>
        <v>2.4000000000000004</v>
      </c>
      <c r="B22" s="134" t="s">
        <v>112</v>
      </c>
      <c r="C22" s="138" t="s">
        <v>77</v>
      </c>
      <c r="D22" s="28" t="s">
        <v>74</v>
      </c>
      <c r="E22" s="38">
        <v>20</v>
      </c>
      <c r="F22" s="136"/>
      <c r="G22" s="28"/>
      <c r="H22" s="28"/>
      <c r="I22" s="28"/>
      <c r="J22" s="28"/>
      <c r="K22" s="38">
        <f>SUM(H22+I22+J22)</f>
        <v>0</v>
      </c>
      <c r="L22" s="136">
        <f>ROUND(F22*E22,2)</f>
        <v>0</v>
      </c>
      <c r="M22" s="28">
        <f>ROUND(IF(H22&gt;0,H22*E22,0),2)</f>
        <v>0</v>
      </c>
      <c r="N22" s="28">
        <f>ROUND(IF(I22&gt;0,I22*E22,0),2)</f>
        <v>0</v>
      </c>
      <c r="O22" s="28">
        <f>ROUND(IF(J22&gt;0,J22*E22,0),2)</f>
        <v>0</v>
      </c>
      <c r="P22" s="38">
        <f>ROUND(SUM(M22:O22),2)</f>
        <v>0</v>
      </c>
    </row>
    <row r="23" spans="1:16" ht="26.4">
      <c r="A23" s="37">
        <f t="shared" si="0"/>
        <v>2.5000000000000004</v>
      </c>
      <c r="B23" s="134" t="s">
        <v>112</v>
      </c>
      <c r="C23" s="138" t="s">
        <v>78</v>
      </c>
      <c r="D23" s="28" t="s">
        <v>70</v>
      </c>
      <c r="E23" s="38">
        <v>20</v>
      </c>
      <c r="F23" s="136"/>
      <c r="G23" s="28"/>
      <c r="H23" s="28"/>
      <c r="I23" s="28"/>
      <c r="J23" s="28"/>
      <c r="K23" s="38">
        <f>SUM(H23+I23+J23)</f>
        <v>0</v>
      </c>
      <c r="L23" s="136">
        <f>ROUND(F23*E23,2)</f>
        <v>0</v>
      </c>
      <c r="M23" s="28">
        <f>ROUND(IF(H23&gt;0,H23*E23,0),2)</f>
        <v>0</v>
      </c>
      <c r="N23" s="28">
        <f>ROUND(IF(I23&gt;0,I23*E23,0),2)</f>
        <v>0</v>
      </c>
      <c r="O23" s="28">
        <f>ROUND(IF(J23&gt;0,J23*E23,0),2)</f>
        <v>0</v>
      </c>
      <c r="P23" s="137">
        <f>ROUND(SUM(M23:O23),2)</f>
        <v>0</v>
      </c>
    </row>
    <row r="24" spans="1:16" ht="26.4">
      <c r="A24" s="141" t="s">
        <v>108</v>
      </c>
      <c r="B24" s="134" t="s">
        <v>111</v>
      </c>
      <c r="C24" s="142" t="s">
        <v>79</v>
      </c>
      <c r="D24" s="146"/>
      <c r="E24" s="38"/>
      <c r="F24" s="136"/>
      <c r="G24" s="28"/>
      <c r="H24" s="139"/>
      <c r="I24" s="28"/>
      <c r="J24" s="28"/>
      <c r="K24" s="140"/>
      <c r="L24" s="136"/>
      <c r="M24" s="139"/>
      <c r="N24" s="28"/>
      <c r="O24" s="28"/>
      <c r="P24" s="137"/>
    </row>
    <row r="25" spans="1:16" ht="12.75" customHeight="1">
      <c r="A25" s="37">
        <f t="shared" si="0"/>
        <v>3.1</v>
      </c>
      <c r="B25" s="134" t="s">
        <v>111</v>
      </c>
      <c r="C25" s="138" t="s">
        <v>80</v>
      </c>
      <c r="D25" s="28" t="s">
        <v>81</v>
      </c>
      <c r="E25" s="145">
        <f>604*1.1*0.54</f>
        <v>358.77600000000007</v>
      </c>
      <c r="F25" s="136"/>
      <c r="G25" s="28"/>
      <c r="H25" s="28"/>
      <c r="I25" s="28"/>
      <c r="J25" s="28"/>
      <c r="K25" s="38">
        <f>SUM(I25+H25+J25)</f>
        <v>0</v>
      </c>
      <c r="L25" s="147">
        <f>ROUND(F25*E25,2)</f>
        <v>0</v>
      </c>
      <c r="M25" s="60">
        <f>ROUND(IF(H25&gt;0,H25*E25,0),2)</f>
        <v>0</v>
      </c>
      <c r="N25" s="60">
        <f>ROUND(IF(I25&gt;0,I25*E25,0),2)</f>
        <v>0</v>
      </c>
      <c r="O25" s="60">
        <f>ROUND(IF(J25&gt;0,J25*E25,0),2)</f>
        <v>0</v>
      </c>
      <c r="P25" s="137">
        <f>ROUND(SUM(M25:O25),2)</f>
        <v>0</v>
      </c>
    </row>
    <row r="26" spans="1:16" ht="26.4">
      <c r="A26" s="141">
        <v>4</v>
      </c>
      <c r="B26" s="134" t="s">
        <v>113</v>
      </c>
      <c r="C26" s="142" t="s">
        <v>82</v>
      </c>
      <c r="D26" s="28"/>
      <c r="E26" s="145"/>
      <c r="F26" s="136"/>
      <c r="G26" s="28"/>
      <c r="H26" s="139"/>
      <c r="I26" s="28"/>
      <c r="J26" s="28"/>
      <c r="K26" s="140"/>
      <c r="L26" s="136"/>
      <c r="M26" s="139"/>
      <c r="N26" s="28"/>
      <c r="O26" s="28"/>
      <c r="P26" s="137"/>
    </row>
    <row r="27" spans="1:16" ht="26.4">
      <c r="A27" s="37">
        <f t="shared" si="0"/>
        <v>4.0999999999999996</v>
      </c>
      <c r="B27" s="134" t="s">
        <v>113</v>
      </c>
      <c r="C27" s="148" t="s">
        <v>83</v>
      </c>
      <c r="D27" s="28"/>
      <c r="E27" s="145"/>
      <c r="F27" s="136"/>
      <c r="G27" s="28"/>
      <c r="H27" s="139"/>
      <c r="I27" s="28"/>
      <c r="J27" s="28"/>
      <c r="K27" s="140"/>
      <c r="L27" s="136"/>
      <c r="M27" s="139"/>
      <c r="N27" s="28"/>
      <c r="O27" s="28"/>
      <c r="P27" s="137"/>
    </row>
    <row r="28" spans="1:16" ht="26.4">
      <c r="A28" s="149"/>
      <c r="B28" s="134" t="s">
        <v>113</v>
      </c>
      <c r="C28" s="150" t="s">
        <v>84</v>
      </c>
      <c r="D28" s="28" t="s">
        <v>81</v>
      </c>
      <c r="E28" s="145">
        <f>604*1.1*0.3</f>
        <v>199.32000000000002</v>
      </c>
      <c r="F28" s="136"/>
      <c r="G28" s="28"/>
      <c r="H28" s="28"/>
      <c r="I28" s="28"/>
      <c r="J28" s="28"/>
      <c r="K28" s="38">
        <f>SUM(H28+I28+J28)</f>
        <v>0</v>
      </c>
      <c r="L28" s="147">
        <f>ROUND(F28*E28,2)</f>
        <v>0</v>
      </c>
      <c r="M28" s="60">
        <f>ROUND(IF(H28&gt;0,H28*E28,0),2)</f>
        <v>0</v>
      </c>
      <c r="N28" s="60">
        <f>ROUND(IF(I28&gt;0,I28*E28,0),2)</f>
        <v>0</v>
      </c>
      <c r="O28" s="60">
        <f>ROUND(IF(J28&gt;0,J28*E28,0),2)</f>
        <v>0</v>
      </c>
      <c r="P28" s="137">
        <f>ROUND(SUM(M28:O28),2)</f>
        <v>0</v>
      </c>
    </row>
    <row r="29" spans="1:16" ht="26.4">
      <c r="A29" s="149"/>
      <c r="B29" s="134" t="s">
        <v>113</v>
      </c>
      <c r="C29" s="150" t="s">
        <v>85</v>
      </c>
      <c r="D29" s="28" t="s">
        <v>86</v>
      </c>
      <c r="E29" s="145">
        <f>604*1.03</f>
        <v>622.12</v>
      </c>
      <c r="F29" s="136"/>
      <c r="G29" s="28"/>
      <c r="H29" s="28"/>
      <c r="I29" s="28"/>
      <c r="J29" s="28"/>
      <c r="K29" s="38">
        <f>SUM(I29+H29+J29)</f>
        <v>0</v>
      </c>
      <c r="L29" s="147">
        <f>ROUND(F29*E29,2)</f>
        <v>0</v>
      </c>
      <c r="M29" s="60">
        <f>ROUND(IF(H29&gt;0,H29*E29,0),2)</f>
        <v>0</v>
      </c>
      <c r="N29" s="60">
        <f>ROUND(IF(I29&gt;0,I29*E29,0),2)</f>
        <v>0</v>
      </c>
      <c r="O29" s="60">
        <f>ROUND(IF(J29&gt;0,J29*E29,0),2)</f>
        <v>0</v>
      </c>
      <c r="P29" s="137">
        <f>ROUND(SUM(M29:O29),2)</f>
        <v>0</v>
      </c>
    </row>
    <row r="30" spans="1:16" ht="26.4">
      <c r="A30" s="149"/>
      <c r="B30" s="134" t="s">
        <v>113</v>
      </c>
      <c r="C30" s="150" t="s">
        <v>87</v>
      </c>
      <c r="D30" s="28" t="s">
        <v>86</v>
      </c>
      <c r="E30" s="160">
        <f>604*1.01</f>
        <v>610.04</v>
      </c>
      <c r="F30" s="136"/>
      <c r="G30" s="28"/>
      <c r="H30" s="28"/>
      <c r="I30" s="28"/>
      <c r="J30" s="28"/>
      <c r="K30" s="38">
        <f>SUM(I30+H30+J30)</f>
        <v>0</v>
      </c>
      <c r="L30" s="147">
        <f>ROUND(F30*E30,2)</f>
        <v>0</v>
      </c>
      <c r="M30" s="60">
        <f>ROUND(IF(H30&gt;0,H30*E30,0),2)</f>
        <v>0</v>
      </c>
      <c r="N30" s="60">
        <f>ROUND(IF(I30&gt;0,I30*E30,0),2)</f>
        <v>0</v>
      </c>
      <c r="O30" s="60">
        <f>ROUND(IF(J30&gt;0,J30*E30,0),2)</f>
        <v>0</v>
      </c>
      <c r="P30" s="137">
        <f>ROUND(SUM(M30:O30),2)</f>
        <v>0</v>
      </c>
    </row>
    <row r="31" spans="1:16" ht="26.4">
      <c r="A31" s="149"/>
      <c r="B31" s="134" t="s">
        <v>113</v>
      </c>
      <c r="C31" s="150" t="s">
        <v>88</v>
      </c>
      <c r="D31" s="28" t="s">
        <v>86</v>
      </c>
      <c r="E31" s="160">
        <f>604*1.01</f>
        <v>610.04</v>
      </c>
      <c r="F31" s="136"/>
      <c r="G31" s="28"/>
      <c r="H31" s="28"/>
      <c r="I31" s="28"/>
      <c r="J31" s="28"/>
      <c r="K31" s="38">
        <f>SUM(I31+H31+J31)</f>
        <v>0</v>
      </c>
      <c r="L31" s="147">
        <f>ROUND(F31*E31,2)</f>
        <v>0</v>
      </c>
      <c r="M31" s="60">
        <f>ROUND(IF(H31&gt;0,H31*E31,0),2)</f>
        <v>0</v>
      </c>
      <c r="N31" s="60">
        <f>ROUND(IF(I31&gt;0,I31*E31,0),2)</f>
        <v>0</v>
      </c>
      <c r="O31" s="60">
        <f>ROUND(IF(J31&gt;0,J31*E31,0),2)</f>
        <v>0</v>
      </c>
      <c r="P31" s="137">
        <f>ROUND(SUM(M31:O31),2)</f>
        <v>0</v>
      </c>
    </row>
    <row r="32" spans="1:16" ht="26.4">
      <c r="A32" s="37">
        <f>A27+0.1</f>
        <v>4.1999999999999993</v>
      </c>
      <c r="B32" s="134" t="s">
        <v>113</v>
      </c>
      <c r="C32" s="148" t="s">
        <v>89</v>
      </c>
      <c r="D32" s="28"/>
      <c r="E32" s="167"/>
      <c r="F32" s="136"/>
      <c r="G32" s="28"/>
      <c r="H32" s="139"/>
      <c r="I32" s="28"/>
      <c r="J32" s="28"/>
      <c r="K32" s="140"/>
      <c r="L32" s="136"/>
      <c r="M32" s="139"/>
      <c r="N32" s="28"/>
      <c r="O32" s="28"/>
      <c r="P32" s="137"/>
    </row>
    <row r="33" spans="1:16" ht="26.25" customHeight="1">
      <c r="A33" s="149"/>
      <c r="B33" s="134" t="s">
        <v>113</v>
      </c>
      <c r="C33" s="138" t="s">
        <v>90</v>
      </c>
      <c r="D33" s="28" t="s">
        <v>91</v>
      </c>
      <c r="E33" s="160">
        <v>10</v>
      </c>
      <c r="F33" s="136"/>
      <c r="G33" s="28"/>
      <c r="H33" s="28"/>
      <c r="I33" s="28"/>
      <c r="J33" s="28"/>
      <c r="K33" s="38">
        <f>SUM(I33+H33+J33)</f>
        <v>0</v>
      </c>
      <c r="L33" s="147">
        <f>ROUND(F33*E33,2)</f>
        <v>0</v>
      </c>
      <c r="M33" s="60">
        <f>ROUND(IF(H33&gt;0,H33*E33,0),2)</f>
        <v>0</v>
      </c>
      <c r="N33" s="60">
        <f>ROUND(IF(I33&gt;0,I33*E33,0),2)</f>
        <v>0</v>
      </c>
      <c r="O33" s="60">
        <f>ROUND(IF(J33&gt;0,J33*E33,0),2)</f>
        <v>0</v>
      </c>
      <c r="P33" s="137">
        <f>ROUND(SUM(M33:O33),2)</f>
        <v>0</v>
      </c>
    </row>
    <row r="34" spans="1:16" ht="26.4">
      <c r="A34" s="141">
        <v>5</v>
      </c>
      <c r="B34" s="134" t="s">
        <v>114</v>
      </c>
      <c r="C34" s="152" t="s">
        <v>92</v>
      </c>
      <c r="D34" s="28"/>
      <c r="E34" s="167"/>
      <c r="F34" s="136"/>
      <c r="G34" s="28"/>
      <c r="H34" s="139"/>
      <c r="I34" s="28"/>
      <c r="J34" s="28"/>
      <c r="K34" s="140"/>
      <c r="L34" s="136"/>
      <c r="M34" s="139"/>
      <c r="N34" s="28"/>
      <c r="O34" s="28"/>
      <c r="P34" s="137"/>
    </row>
    <row r="35" spans="1:16" ht="12.75" customHeight="1">
      <c r="A35" s="37">
        <f>A34+0.1</f>
        <v>5.0999999999999996</v>
      </c>
      <c r="B35" s="134" t="s">
        <v>114</v>
      </c>
      <c r="C35" s="148" t="s">
        <v>93</v>
      </c>
      <c r="D35" s="28"/>
      <c r="E35" s="167"/>
      <c r="F35" s="136"/>
      <c r="G35" s="28"/>
      <c r="H35" s="139"/>
      <c r="I35" s="28"/>
      <c r="J35" s="28"/>
      <c r="K35" s="140"/>
      <c r="L35" s="136"/>
      <c r="M35" s="139"/>
      <c r="N35" s="28"/>
      <c r="O35" s="28"/>
      <c r="P35" s="137"/>
    </row>
    <row r="36" spans="1:16" ht="26.4">
      <c r="A36" s="149"/>
      <c r="B36" s="134" t="s">
        <v>114</v>
      </c>
      <c r="C36" s="153" t="s">
        <v>94</v>
      </c>
      <c r="D36" s="28" t="s">
        <v>70</v>
      </c>
      <c r="E36" s="160">
        <v>7</v>
      </c>
      <c r="F36" s="136"/>
      <c r="G36" s="28"/>
      <c r="H36" s="28"/>
      <c r="I36" s="28"/>
      <c r="J36" s="28"/>
      <c r="K36" s="38">
        <f>SUM(H36+I36+J36)</f>
        <v>0</v>
      </c>
      <c r="L36" s="136">
        <f>ROUND(F36*E36,2)</f>
        <v>0</v>
      </c>
      <c r="M36" s="28">
        <f>ROUND(IF(H36&gt;0,H36*E36,0),2)</f>
        <v>0</v>
      </c>
      <c r="N36" s="28">
        <f>ROUND(IF(I36&gt;0,I36*E36,0),2)</f>
        <v>0</v>
      </c>
      <c r="O36" s="28">
        <f>ROUND(IF(J36&gt;0,J36*E36,0),2)</f>
        <v>0</v>
      </c>
      <c r="P36" s="137">
        <f>ROUND(SUM(M36:O36),2)</f>
        <v>0</v>
      </c>
    </row>
    <row r="37" spans="1:16" ht="26.4">
      <c r="A37" s="162"/>
      <c r="B37" s="134" t="s">
        <v>114</v>
      </c>
      <c r="C37" s="153" t="s">
        <v>95</v>
      </c>
      <c r="D37" s="28" t="s">
        <v>70</v>
      </c>
      <c r="E37" s="160">
        <f>(337+30)*1.03</f>
        <v>378.01</v>
      </c>
      <c r="F37" s="136"/>
      <c r="G37" s="28"/>
      <c r="H37" s="28"/>
      <c r="I37" s="28"/>
      <c r="J37" s="28"/>
      <c r="K37" s="38">
        <f>SUM(H37+I37+J37)</f>
        <v>0</v>
      </c>
      <c r="L37" s="136">
        <f>ROUND(F37*E37,2)</f>
        <v>0</v>
      </c>
      <c r="M37" s="28">
        <f>ROUND(IF(H37&gt;0,H37*E37,0),2)</f>
        <v>0</v>
      </c>
      <c r="N37" s="28">
        <f>ROUND(IF(I37&gt;0,I37*E37,0),2)</f>
        <v>0</v>
      </c>
      <c r="O37" s="28">
        <f>ROUND(IF(J37&gt;0,J37*E37,0),2)</f>
        <v>0</v>
      </c>
      <c r="P37" s="137">
        <f>ROUND(SUM(M37:O37),2)</f>
        <v>0</v>
      </c>
    </row>
    <row r="38" spans="1:16" ht="26.4">
      <c r="A38" s="141">
        <v>6</v>
      </c>
      <c r="B38" s="134" t="s">
        <v>115</v>
      </c>
      <c r="C38" s="142" t="s">
        <v>96</v>
      </c>
      <c r="D38" s="28"/>
      <c r="E38" s="145"/>
      <c r="F38" s="136"/>
      <c r="G38" s="28"/>
      <c r="H38" s="139"/>
      <c r="I38" s="28"/>
      <c r="J38" s="28"/>
      <c r="K38" s="140"/>
      <c r="L38" s="136"/>
      <c r="M38" s="139"/>
      <c r="N38" s="28"/>
      <c r="O38" s="28"/>
      <c r="P38" s="137"/>
    </row>
    <row r="39" spans="1:16" ht="26.4">
      <c r="A39" s="37">
        <f>A38+0.1</f>
        <v>6.1</v>
      </c>
      <c r="B39" s="134" t="s">
        <v>115</v>
      </c>
      <c r="C39" s="148" t="s">
        <v>97</v>
      </c>
      <c r="D39" s="28"/>
      <c r="E39" s="145"/>
      <c r="F39" s="136"/>
      <c r="G39" s="28"/>
      <c r="H39" s="139"/>
      <c r="I39" s="28"/>
      <c r="J39" s="28"/>
      <c r="K39" s="140"/>
      <c r="L39" s="136"/>
      <c r="M39" s="139"/>
      <c r="N39" s="28"/>
      <c r="O39" s="28"/>
      <c r="P39" s="137"/>
    </row>
    <row r="40" spans="1:16" ht="26.4">
      <c r="A40" s="149"/>
      <c r="B40" s="134" t="s">
        <v>115</v>
      </c>
      <c r="C40" s="154" t="s">
        <v>98</v>
      </c>
      <c r="D40" s="28" t="s">
        <v>65</v>
      </c>
      <c r="E40" s="145">
        <v>1</v>
      </c>
      <c r="F40" s="155"/>
      <c r="G40" s="151"/>
      <c r="H40" s="151"/>
      <c r="I40" s="151"/>
      <c r="J40" s="151"/>
      <c r="K40" s="156">
        <f>SUM(H40+I40+J40)</f>
        <v>0</v>
      </c>
      <c r="L40" s="155">
        <f>E40*F40</f>
        <v>0</v>
      </c>
      <c r="M40" s="151">
        <f>E40*H40</f>
        <v>0</v>
      </c>
      <c r="N40" s="151">
        <f>E40*I40</f>
        <v>0</v>
      </c>
      <c r="O40" s="151">
        <f>E40*J40</f>
        <v>0</v>
      </c>
      <c r="P40" s="137">
        <f>ROUND(SUM(M40:O40),2)</f>
        <v>0</v>
      </c>
    </row>
    <row r="41" spans="1:16" ht="26.4">
      <c r="A41" s="37">
        <f>A39+0.1</f>
        <v>6.1999999999999993</v>
      </c>
      <c r="B41" s="134" t="s">
        <v>115</v>
      </c>
      <c r="C41" s="154" t="s">
        <v>99</v>
      </c>
      <c r="D41" s="28" t="s">
        <v>67</v>
      </c>
      <c r="E41" s="145">
        <v>1</v>
      </c>
      <c r="F41" s="155"/>
      <c r="G41" s="151"/>
      <c r="H41" s="151"/>
      <c r="I41" s="151"/>
      <c r="J41" s="151"/>
      <c r="K41" s="156">
        <f>SUM(H41+I41+J41)</f>
        <v>0</v>
      </c>
      <c r="L41" s="155">
        <f>E41*F41</f>
        <v>0</v>
      </c>
      <c r="M41" s="151">
        <f>E41*H41</f>
        <v>0</v>
      </c>
      <c r="N41" s="151">
        <f>E41*I41</f>
        <v>0</v>
      </c>
      <c r="O41" s="151">
        <f>E41*J41</f>
        <v>0</v>
      </c>
      <c r="P41" s="137">
        <f>ROUND(SUM(M41:O41),2)</f>
        <v>0</v>
      </c>
    </row>
    <row r="42" spans="1:16" ht="26.4">
      <c r="A42" s="37">
        <f>A41+0.1</f>
        <v>6.2999999999999989</v>
      </c>
      <c r="B42" s="134" t="s">
        <v>115</v>
      </c>
      <c r="C42" s="154" t="s">
        <v>100</v>
      </c>
      <c r="D42" s="28" t="s">
        <v>67</v>
      </c>
      <c r="E42" s="145">
        <v>2</v>
      </c>
      <c r="F42" s="155"/>
      <c r="G42" s="151"/>
      <c r="H42" s="60"/>
      <c r="I42" s="60"/>
      <c r="J42" s="60"/>
      <c r="K42" s="156"/>
      <c r="L42" s="155">
        <f>E42*F42</f>
        <v>0</v>
      </c>
      <c r="M42" s="151">
        <f>E42*H42</f>
        <v>0</v>
      </c>
      <c r="N42" s="151">
        <f>E42*I42</f>
        <v>0</v>
      </c>
      <c r="O42" s="151">
        <f>E42*J42</f>
        <v>0</v>
      </c>
      <c r="P42" s="137">
        <f>ROUND(SUM(M42:O42),2)</f>
        <v>0</v>
      </c>
    </row>
    <row r="43" spans="1:16" ht="26.4">
      <c r="A43" s="141" t="s">
        <v>109</v>
      </c>
      <c r="B43" s="134" t="s">
        <v>116</v>
      </c>
      <c r="C43" s="142" t="s">
        <v>101</v>
      </c>
      <c r="D43" s="28"/>
      <c r="E43" s="159"/>
      <c r="F43" s="136"/>
      <c r="G43" s="28"/>
      <c r="H43" s="139"/>
      <c r="I43" s="28"/>
      <c r="J43" s="28"/>
      <c r="K43" s="140"/>
      <c r="L43" s="136"/>
      <c r="M43" s="139"/>
      <c r="N43" s="28"/>
      <c r="O43" s="28"/>
      <c r="P43" s="137"/>
    </row>
    <row r="44" spans="1:16" ht="26.25" customHeight="1">
      <c r="A44" s="37">
        <f>A43+0.1</f>
        <v>7.1</v>
      </c>
      <c r="B44" s="134" t="s">
        <v>116</v>
      </c>
      <c r="C44" s="157" t="s">
        <v>102</v>
      </c>
      <c r="D44" s="28" t="s">
        <v>86</v>
      </c>
      <c r="E44" s="161">
        <f>600*1.2</f>
        <v>720</v>
      </c>
      <c r="F44" s="136"/>
      <c r="G44" s="28"/>
      <c r="H44" s="28"/>
      <c r="I44" s="28"/>
      <c r="J44" s="28"/>
      <c r="K44" s="38">
        <f>SUM(I44+H44+J44)</f>
        <v>0</v>
      </c>
      <c r="L44" s="136">
        <f>ROUND(F44*E44,2)</f>
        <v>0</v>
      </c>
      <c r="M44" s="28">
        <f>ROUND(IF(H44&gt;0,H44*E44,0),2)</f>
        <v>0</v>
      </c>
      <c r="N44" s="28">
        <f>ROUND(IF(I44&gt;0,I44*E44,0),2)</f>
        <v>0</v>
      </c>
      <c r="O44" s="28">
        <f>ROUND(IF(J44&gt;0,J44*E44,0),2)</f>
        <v>0</v>
      </c>
      <c r="P44" s="38">
        <f>ROUND(SUM(M44:O44),2)</f>
        <v>0</v>
      </c>
    </row>
    <row r="45" spans="1:16" ht="14.4">
      <c r="A45" s="141" t="s">
        <v>110</v>
      </c>
      <c r="B45" s="28" t="s">
        <v>117</v>
      </c>
      <c r="C45" s="142" t="s">
        <v>103</v>
      </c>
      <c r="D45" s="28"/>
      <c r="E45" s="159"/>
      <c r="F45" s="136"/>
      <c r="G45" s="28"/>
      <c r="H45" s="139"/>
      <c r="I45" s="28"/>
      <c r="J45" s="28"/>
      <c r="K45" s="140"/>
      <c r="L45" s="136"/>
      <c r="M45" s="139"/>
      <c r="N45" s="28"/>
      <c r="O45" s="28"/>
      <c r="P45" s="137"/>
    </row>
    <row r="46" spans="1:16" ht="25.8" customHeight="1">
      <c r="A46" s="37">
        <v>8.1</v>
      </c>
      <c r="B46" s="28" t="s">
        <v>117</v>
      </c>
      <c r="C46" s="154" t="s">
        <v>104</v>
      </c>
      <c r="D46" s="28" t="s">
        <v>70</v>
      </c>
      <c r="E46" s="161">
        <v>80</v>
      </c>
      <c r="F46" s="136"/>
      <c r="G46" s="28"/>
      <c r="H46" s="28"/>
      <c r="I46" s="28"/>
      <c r="J46" s="28"/>
      <c r="K46" s="38">
        <f>SUM(I46+H46+J46)</f>
        <v>0</v>
      </c>
      <c r="L46" s="136">
        <f>ROUND(F46*E46,2)</f>
        <v>0</v>
      </c>
      <c r="M46" s="28">
        <f>ROUND(IF(H46&gt;0,H46*E46,0),2)</f>
        <v>0</v>
      </c>
      <c r="N46" s="28">
        <f>ROUND(IF(I46&gt;0,I46*E46,0),2)</f>
        <v>0</v>
      </c>
      <c r="O46" s="28">
        <f>ROUND(IF(J46&gt;0,J46*E46,0),2)</f>
        <v>0</v>
      </c>
      <c r="P46" s="38">
        <f>ROUND(SUM(M46:O46),2)</f>
        <v>0</v>
      </c>
    </row>
    <row r="47" spans="1:16" ht="25.8" customHeight="1">
      <c r="A47" s="37">
        <v>8.1999999999999993</v>
      </c>
      <c r="B47" s="28" t="s">
        <v>117</v>
      </c>
      <c r="C47" s="153" t="s">
        <v>190</v>
      </c>
      <c r="D47" s="28" t="s">
        <v>70</v>
      </c>
      <c r="E47" s="161">
        <v>180</v>
      </c>
      <c r="F47" s="136"/>
      <c r="G47" s="28"/>
      <c r="H47" s="28"/>
      <c r="I47" s="28"/>
      <c r="J47" s="28"/>
      <c r="K47" s="38">
        <f>SUM(I47+H47+J47)</f>
        <v>0</v>
      </c>
      <c r="L47" s="136">
        <f>ROUND(F47*E47,2)</f>
        <v>0</v>
      </c>
      <c r="M47" s="28">
        <f>ROUND(IF(H47&gt;0,H47*E47,0),2)</f>
        <v>0</v>
      </c>
      <c r="N47" s="28">
        <f>ROUND(IF(I47&gt;0,I47*E47,0),2)</f>
        <v>0</v>
      </c>
      <c r="O47" s="28">
        <f>ROUND(IF(J47&gt;0,J47*E47,0),2)</f>
        <v>0</v>
      </c>
      <c r="P47" s="38">
        <f>ROUND(SUM(M47:O47),2)</f>
        <v>0</v>
      </c>
    </row>
    <row r="48" spans="1:16" ht="13.8">
      <c r="A48" s="225" t="s">
        <v>9</v>
      </c>
      <c r="B48" s="226"/>
      <c r="C48" s="226"/>
      <c r="D48" s="226"/>
      <c r="E48" s="227"/>
      <c r="F48" s="83"/>
      <c r="G48" s="45"/>
      <c r="H48" s="45"/>
      <c r="I48" s="45"/>
      <c r="J48" s="46"/>
      <c r="K48" s="125"/>
      <c r="L48" s="126">
        <f>SUM(L12:L47)</f>
        <v>0</v>
      </c>
      <c r="M48" s="127">
        <f>SUM(M12:M47)</f>
        <v>0</v>
      </c>
      <c r="N48" s="127">
        <f>SUM(N12:N47)</f>
        <v>0</v>
      </c>
      <c r="O48" s="127">
        <f>SUM(O12:O47)</f>
        <v>0</v>
      </c>
      <c r="P48" s="128">
        <f>SUM(P12:P47)</f>
        <v>0</v>
      </c>
    </row>
    <row r="49" spans="1:16" ht="13.8">
      <c r="A49" s="222" t="s">
        <v>24</v>
      </c>
      <c r="B49" s="223"/>
      <c r="C49" s="223"/>
      <c r="D49" s="223"/>
      <c r="E49" s="224"/>
      <c r="F49" s="59"/>
      <c r="G49" s="8"/>
      <c r="H49" s="8"/>
      <c r="I49" s="8"/>
      <c r="J49" s="6"/>
      <c r="K49" s="53"/>
      <c r="L49" s="55"/>
      <c r="M49" s="61"/>
      <c r="N49" s="61"/>
      <c r="O49" s="61"/>
      <c r="P49" s="56"/>
    </row>
    <row r="50" spans="1:16" ht="14.4" thickBot="1">
      <c r="A50" s="228" t="s">
        <v>25</v>
      </c>
      <c r="B50" s="229"/>
      <c r="C50" s="229"/>
      <c r="D50" s="229"/>
      <c r="E50" s="230"/>
      <c r="F50" s="62"/>
      <c r="G50" s="27"/>
      <c r="H50" s="27"/>
      <c r="I50" s="27"/>
      <c r="J50" s="9"/>
      <c r="K50" s="54"/>
      <c r="L50" s="29"/>
      <c r="M50" s="30"/>
      <c r="N50" s="30"/>
      <c r="O50" s="30"/>
      <c r="P50" s="31"/>
    </row>
    <row r="51" spans="1:16" ht="14.4" thickBot="1">
      <c r="C51" s="33"/>
      <c r="D51" s="33"/>
      <c r="E51" s="33"/>
      <c r="F51" s="32"/>
      <c r="G51" s="32"/>
      <c r="H51" s="32"/>
      <c r="I51" s="32"/>
      <c r="J51" s="32"/>
      <c r="L51" s="70"/>
      <c r="M51" s="70"/>
      <c r="N51" s="70"/>
      <c r="O51" s="57" t="s">
        <v>26</v>
      </c>
      <c r="P51" s="58">
        <f>P48</f>
        <v>0</v>
      </c>
    </row>
    <row r="52" spans="1:16">
      <c r="C52" s="34" t="s">
        <v>18</v>
      </c>
      <c r="D52" s="35"/>
      <c r="E52" s="35"/>
      <c r="F52" s="35"/>
      <c r="G52" s="35"/>
      <c r="H52" s="35"/>
      <c r="I52" s="35"/>
      <c r="J52" s="35"/>
    </row>
    <row r="53" spans="1:16">
      <c r="C53" s="235" t="s">
        <v>188</v>
      </c>
      <c r="D53" s="235"/>
      <c r="E53" s="235"/>
      <c r="F53" s="235"/>
      <c r="G53" s="235"/>
      <c r="H53" s="235"/>
      <c r="I53" s="235"/>
      <c r="J53" s="235"/>
    </row>
    <row r="54" spans="1:16">
      <c r="C54" s="36" t="s">
        <v>185</v>
      </c>
      <c r="D54" s="41"/>
      <c r="E54" s="41"/>
      <c r="F54" s="41"/>
      <c r="G54" s="41"/>
      <c r="H54" s="41"/>
      <c r="I54" s="41"/>
      <c r="J54" s="41"/>
    </row>
    <row r="55" spans="1:16">
      <c r="C55" s="34" t="s">
        <v>44</v>
      </c>
      <c r="D55" s="36"/>
      <c r="E55" s="35"/>
      <c r="F55" s="35"/>
      <c r="G55" s="35"/>
      <c r="H55" s="35"/>
      <c r="I55" s="35"/>
      <c r="J55" s="35"/>
      <c r="K55" s="35"/>
    </row>
    <row r="56" spans="1:16">
      <c r="C56" s="238" t="s">
        <v>189</v>
      </c>
      <c r="D56" s="238"/>
      <c r="E56" s="238"/>
      <c r="F56" s="238"/>
      <c r="G56" s="238"/>
      <c r="H56" s="238"/>
      <c r="I56" s="238"/>
      <c r="J56" s="238"/>
      <c r="K56" s="238"/>
    </row>
    <row r="57" spans="1:16">
      <c r="C57" s="36" t="s">
        <v>185</v>
      </c>
      <c r="D57" s="36"/>
      <c r="E57" s="35"/>
      <c r="F57" s="35"/>
      <c r="G57" s="35"/>
      <c r="H57" s="35"/>
      <c r="I57" s="35"/>
      <c r="J57" s="35"/>
      <c r="K57" s="35"/>
    </row>
  </sheetData>
  <mergeCells count="15">
    <mergeCell ref="C53:J53"/>
    <mergeCell ref="C10:C11"/>
    <mergeCell ref="D10:D11"/>
    <mergeCell ref="C56:K56"/>
    <mergeCell ref="E10:E11"/>
    <mergeCell ref="A1:P1"/>
    <mergeCell ref="F10:K10"/>
    <mergeCell ref="A49:E49"/>
    <mergeCell ref="A48:E48"/>
    <mergeCell ref="A50:E50"/>
    <mergeCell ref="D4:P4"/>
    <mergeCell ref="D3:P3"/>
    <mergeCell ref="A10:A11"/>
    <mergeCell ref="B10:B11"/>
    <mergeCell ref="L10:P10"/>
  </mergeCells>
  <pageMargins left="0.70866141732283472" right="0.70866141732283472" top="0.74803149606299213" bottom="0.74803149606299213" header="0.31496062992125984" footer="0.31496062992125984"/>
  <pageSetup paperSize="9" scale="56" firstPageNumber="6" orientation="landscape" useFirstPageNumber="1" r:id="rId1"/>
  <headerFooter>
    <oddHeader>&amp;R&amp;"Times New Roman,Regular"PROJEKTS 3</oddHeader>
    <oddFooter>&amp;R&amp;"Times New Roman,Regular"&amp;P</oddFooter>
  </headerFooter>
</worksheet>
</file>

<file path=xl/worksheets/sheet5.xml><?xml version="1.0" encoding="utf-8"?>
<worksheet xmlns="http://schemas.openxmlformats.org/spreadsheetml/2006/main" xmlns:r="http://schemas.openxmlformats.org/officeDocument/2006/relationships">
  <sheetPr>
    <tabColor theme="4" tint="0.79998168889431442"/>
  </sheetPr>
  <dimension ref="A1:P82"/>
  <sheetViews>
    <sheetView view="pageBreakPreview" zoomScale="80" zoomScaleNormal="100" zoomScaleSheetLayoutView="80" workbookViewId="0">
      <pane ySplit="12" topLeftCell="A13" activePane="bottomLeft" state="frozen"/>
      <selection pane="bottomLeft" activeCell="C19" sqref="C19"/>
    </sheetView>
  </sheetViews>
  <sheetFormatPr defaultColWidth="9.109375" defaultRowHeight="13.2"/>
  <cols>
    <col min="1" max="1" width="6.44140625" style="1" customWidth="1"/>
    <col min="2" max="2" width="8.44140625" style="1" customWidth="1"/>
    <col min="3" max="3" width="72.6640625" style="3" customWidth="1"/>
    <col min="4" max="4" width="8.5546875" style="1" customWidth="1"/>
    <col min="5" max="5" width="8.88671875" style="1" customWidth="1"/>
    <col min="6" max="6" width="6.5546875" style="2" customWidth="1"/>
    <col min="7" max="7" width="11.44140625" style="2" customWidth="1"/>
    <col min="8" max="8" width="10.109375" style="2" customWidth="1"/>
    <col min="9" max="9" width="9.5546875" style="2" customWidth="1"/>
    <col min="10" max="10" width="19.33203125" style="1" customWidth="1"/>
    <col min="11" max="11" width="9.6640625" style="1" customWidth="1"/>
    <col min="12" max="12" width="10" style="1" customWidth="1"/>
    <col min="13" max="13" width="12.33203125" style="1" customWidth="1"/>
    <col min="14" max="14" width="9.44140625" style="1" customWidth="1"/>
    <col min="15" max="15" width="16.88671875" style="1" customWidth="1"/>
    <col min="16" max="16" width="8.88671875" style="1" customWidth="1"/>
    <col min="17" max="17" width="16.109375" style="1" bestFit="1" customWidth="1"/>
    <col min="18" max="19" width="14.6640625" style="1" customWidth="1"/>
    <col min="20" max="16384" width="9.109375" style="1"/>
  </cols>
  <sheetData>
    <row r="1" spans="1:16" ht="17.399999999999999">
      <c r="A1" s="218" t="s">
        <v>124</v>
      </c>
      <c r="B1" s="218"/>
      <c r="C1" s="218"/>
      <c r="D1" s="218"/>
      <c r="E1" s="218"/>
      <c r="F1" s="218"/>
      <c r="G1" s="218"/>
      <c r="H1" s="218"/>
      <c r="I1" s="218"/>
      <c r="J1" s="218"/>
      <c r="K1" s="218"/>
      <c r="L1" s="218"/>
      <c r="M1" s="218"/>
      <c r="N1" s="218"/>
      <c r="O1" s="218"/>
      <c r="P1" s="218"/>
    </row>
    <row r="2" spans="1:16">
      <c r="C2" s="4" t="s">
        <v>130</v>
      </c>
    </row>
    <row r="3" spans="1:16" ht="24.75" customHeight="1">
      <c r="C3" s="3" t="s">
        <v>0</v>
      </c>
      <c r="D3" s="250" t="str">
        <f>Pasutitaja_Buvniecibas_kopt!B12</f>
        <v>„Mežmalas ielas (daļas) rekonstrukcija ar gājēju ietvi, veloceliņu, ielu apgaismojumu un lietus ūdens kanalizāciju A/C A7 – Zālītes (Mežamalas iela), Krustkalni, Ķekavas pag., Ķekavas nov”</v>
      </c>
      <c r="E3" s="250"/>
      <c r="F3" s="250"/>
      <c r="G3" s="250"/>
      <c r="H3" s="250"/>
      <c r="I3" s="250"/>
      <c r="J3" s="250"/>
      <c r="K3" s="250"/>
      <c r="L3" s="250"/>
      <c r="M3" s="250"/>
      <c r="N3" s="250"/>
      <c r="O3" s="250"/>
      <c r="P3" s="250"/>
    </row>
    <row r="4" spans="1:16" ht="24.75" customHeight="1">
      <c r="C4" s="3" t="s">
        <v>1</v>
      </c>
      <c r="D4" s="249" t="str">
        <f>Pasutitaja_Buvniecibas_kopt!B13</f>
        <v>„Mežmalas ielas (daļas) rekonstrukcija ar gājēju ietvi, veloceliņu, ielu apgaismojumu un lietus ūdens kanalizāciju A/C A7 – Zālītes (Mežamalas iela), Krustkalni, Ķekavas pag., Ķekavas nov”</v>
      </c>
      <c r="E4" s="249"/>
      <c r="F4" s="249"/>
      <c r="G4" s="249"/>
      <c r="H4" s="249"/>
      <c r="I4" s="249"/>
      <c r="J4" s="249"/>
      <c r="K4" s="249"/>
      <c r="L4" s="249"/>
      <c r="M4" s="249"/>
      <c r="N4" s="249"/>
      <c r="O4" s="249"/>
      <c r="P4" s="249"/>
    </row>
    <row r="5" spans="1:16">
      <c r="C5" s="3" t="s">
        <v>2</v>
      </c>
      <c r="D5" s="12" t="str">
        <f>Pasutitaja_Buvniecibas_kopt!B14</f>
        <v>Mežmalas iela</v>
      </c>
      <c r="E5" s="5"/>
      <c r="F5" s="5"/>
      <c r="G5" s="5"/>
      <c r="H5" s="5"/>
      <c r="I5" s="5"/>
      <c r="J5" s="5"/>
      <c r="K5" s="5"/>
      <c r="L5" s="5"/>
      <c r="M5" s="5"/>
      <c r="N5" s="5"/>
      <c r="O5" s="5"/>
      <c r="P5" s="5"/>
    </row>
    <row r="6" spans="1:16">
      <c r="C6" s="3" t="s">
        <v>3</v>
      </c>
      <c r="D6" s="5" t="s">
        <v>131</v>
      </c>
      <c r="E6" s="5"/>
      <c r="F6" s="5"/>
      <c r="G6" s="5"/>
      <c r="H6" s="5"/>
      <c r="I6" s="5"/>
      <c r="J6" s="5"/>
      <c r="K6" s="5"/>
      <c r="L6" s="5"/>
      <c r="M6" s="5"/>
      <c r="N6" s="5"/>
      <c r="O6" s="5"/>
      <c r="P6" s="5"/>
    </row>
    <row r="8" spans="1:16">
      <c r="N8" s="76" t="s">
        <v>42</v>
      </c>
      <c r="O8" s="77">
        <f>P58</f>
        <v>0</v>
      </c>
      <c r="P8" s="49" t="s">
        <v>43</v>
      </c>
    </row>
    <row r="9" spans="1:16">
      <c r="N9" s="49"/>
      <c r="O9" s="49"/>
      <c r="P9" s="49"/>
    </row>
    <row r="10" spans="1:16" ht="16.2" thickBot="1">
      <c r="A10" s="124" t="s">
        <v>122</v>
      </c>
    </row>
    <row r="11" spans="1:16">
      <c r="A11" s="231" t="s">
        <v>15</v>
      </c>
      <c r="B11" s="233" t="s">
        <v>59</v>
      </c>
      <c r="C11" s="236" t="s">
        <v>3</v>
      </c>
      <c r="D11" s="236" t="s">
        <v>7</v>
      </c>
      <c r="E11" s="239" t="s">
        <v>4</v>
      </c>
      <c r="F11" s="219" t="s">
        <v>5</v>
      </c>
      <c r="G11" s="220"/>
      <c r="H11" s="220"/>
      <c r="I11" s="220"/>
      <c r="J11" s="220"/>
      <c r="K11" s="221"/>
      <c r="L11" s="219" t="s">
        <v>8</v>
      </c>
      <c r="M11" s="220"/>
      <c r="N11" s="220"/>
      <c r="O11" s="220"/>
      <c r="P11" s="221"/>
    </row>
    <row r="12" spans="1:16" ht="43.5" customHeight="1" thickBot="1">
      <c r="A12" s="232"/>
      <c r="B12" s="234"/>
      <c r="C12" s="237"/>
      <c r="D12" s="237"/>
      <c r="E12" s="240"/>
      <c r="F12" s="7" t="s">
        <v>6</v>
      </c>
      <c r="G12" s="178" t="s">
        <v>199</v>
      </c>
      <c r="H12" s="178" t="s">
        <v>192</v>
      </c>
      <c r="I12" s="178" t="s">
        <v>193</v>
      </c>
      <c r="J12" s="178" t="s">
        <v>194</v>
      </c>
      <c r="K12" s="179" t="s">
        <v>195</v>
      </c>
      <c r="L12" s="7" t="s">
        <v>61</v>
      </c>
      <c r="M12" s="178" t="s">
        <v>192</v>
      </c>
      <c r="N12" s="178" t="s">
        <v>193</v>
      </c>
      <c r="O12" s="178" t="s">
        <v>194</v>
      </c>
      <c r="P12" s="179" t="s">
        <v>196</v>
      </c>
    </row>
    <row r="13" spans="1:16" ht="14.4">
      <c r="A13" s="48">
        <v>1</v>
      </c>
      <c r="B13" s="172"/>
      <c r="C13" s="42" t="s">
        <v>173</v>
      </c>
      <c r="D13" s="50"/>
      <c r="E13" s="52"/>
      <c r="F13" s="51"/>
      <c r="G13" s="50"/>
      <c r="H13" s="50"/>
      <c r="I13" s="50"/>
      <c r="J13" s="50"/>
      <c r="K13" s="52"/>
      <c r="L13" s="51"/>
      <c r="M13" s="50"/>
      <c r="N13" s="50"/>
      <c r="O13" s="50"/>
      <c r="P13" s="52"/>
    </row>
    <row r="14" spans="1:16" ht="26.4">
      <c r="A14" s="37">
        <f>A13+0.1</f>
        <v>1.1000000000000001</v>
      </c>
      <c r="B14" s="134" t="s">
        <v>175</v>
      </c>
      <c r="C14" s="88" t="s">
        <v>132</v>
      </c>
      <c r="D14" s="78" t="s">
        <v>70</v>
      </c>
      <c r="E14" s="87">
        <v>233</v>
      </c>
      <c r="F14" s="170"/>
      <c r="G14" s="169"/>
      <c r="H14" s="169"/>
      <c r="I14" s="60"/>
      <c r="J14" s="169"/>
      <c r="K14" s="81"/>
      <c r="L14" s="170"/>
      <c r="M14" s="169"/>
      <c r="N14" s="80">
        <f t="shared" ref="N14:N32" si="0">E14*I14</f>
        <v>0</v>
      </c>
      <c r="O14" s="169"/>
      <c r="P14" s="81">
        <f t="shared" ref="P14:P32" si="1">SUM(M14:O14)</f>
        <v>0</v>
      </c>
    </row>
    <row r="15" spans="1:16" ht="26.4">
      <c r="A15" s="37">
        <f t="shared" ref="A15:A22" si="2">A14+0.1</f>
        <v>1.2000000000000002</v>
      </c>
      <c r="B15" s="134" t="s">
        <v>175</v>
      </c>
      <c r="C15" s="88" t="s">
        <v>133</v>
      </c>
      <c r="D15" s="78" t="s">
        <v>70</v>
      </c>
      <c r="E15" s="87">
        <v>43</v>
      </c>
      <c r="F15" s="170"/>
      <c r="G15" s="169"/>
      <c r="H15" s="169"/>
      <c r="I15" s="60"/>
      <c r="J15" s="169"/>
      <c r="K15" s="81"/>
      <c r="L15" s="170"/>
      <c r="M15" s="169"/>
      <c r="N15" s="80">
        <f t="shared" si="0"/>
        <v>0</v>
      </c>
      <c r="O15" s="169"/>
      <c r="P15" s="81">
        <f t="shared" si="1"/>
        <v>0</v>
      </c>
    </row>
    <row r="16" spans="1:16" ht="26.4">
      <c r="A16" s="37">
        <f t="shared" si="2"/>
        <v>1.3000000000000003</v>
      </c>
      <c r="B16" s="134" t="s">
        <v>175</v>
      </c>
      <c r="C16" s="88" t="s">
        <v>134</v>
      </c>
      <c r="D16" s="78" t="s">
        <v>65</v>
      </c>
      <c r="E16" s="87">
        <v>15</v>
      </c>
      <c r="F16" s="79"/>
      <c r="G16" s="80"/>
      <c r="H16" s="80"/>
      <c r="I16" s="60"/>
      <c r="J16" s="80"/>
      <c r="K16" s="81"/>
      <c r="L16" s="79"/>
      <c r="M16" s="80"/>
      <c r="N16" s="80">
        <f t="shared" si="0"/>
        <v>0</v>
      </c>
      <c r="O16" s="80"/>
      <c r="P16" s="81">
        <f t="shared" si="1"/>
        <v>0</v>
      </c>
    </row>
    <row r="17" spans="1:16" ht="26.4">
      <c r="A17" s="37">
        <f t="shared" si="2"/>
        <v>1.4000000000000004</v>
      </c>
      <c r="B17" s="134" t="s">
        <v>175</v>
      </c>
      <c r="C17" s="88" t="s">
        <v>135</v>
      </c>
      <c r="D17" s="78" t="s">
        <v>67</v>
      </c>
      <c r="E17" s="87">
        <v>8</v>
      </c>
      <c r="F17" s="79"/>
      <c r="G17" s="80"/>
      <c r="H17" s="80"/>
      <c r="I17" s="60"/>
      <c r="J17" s="80"/>
      <c r="K17" s="81"/>
      <c r="L17" s="79"/>
      <c r="M17" s="80"/>
      <c r="N17" s="80">
        <f t="shared" si="0"/>
        <v>0</v>
      </c>
      <c r="O17" s="80"/>
      <c r="P17" s="81">
        <f t="shared" si="1"/>
        <v>0</v>
      </c>
    </row>
    <row r="18" spans="1:16" ht="26.4">
      <c r="A18" s="37">
        <f t="shared" si="2"/>
        <v>1.5000000000000004</v>
      </c>
      <c r="B18" s="134" t="s">
        <v>175</v>
      </c>
      <c r="C18" s="88" t="s">
        <v>136</v>
      </c>
      <c r="D18" s="78" t="s">
        <v>123</v>
      </c>
      <c r="E18" s="87">
        <v>60</v>
      </c>
      <c r="F18" s="79"/>
      <c r="G18" s="80"/>
      <c r="H18" s="80"/>
      <c r="I18" s="60"/>
      <c r="J18" s="80"/>
      <c r="K18" s="81"/>
      <c r="L18" s="79"/>
      <c r="M18" s="80"/>
      <c r="N18" s="80">
        <f t="shared" si="0"/>
        <v>0</v>
      </c>
      <c r="O18" s="80"/>
      <c r="P18" s="81">
        <f t="shared" si="1"/>
        <v>0</v>
      </c>
    </row>
    <row r="19" spans="1:16" ht="26.4">
      <c r="A19" s="37">
        <f t="shared" si="2"/>
        <v>1.6000000000000005</v>
      </c>
      <c r="B19" s="134" t="s">
        <v>175</v>
      </c>
      <c r="C19" s="88" t="s">
        <v>137</v>
      </c>
      <c r="D19" s="78" t="s">
        <v>67</v>
      </c>
      <c r="E19" s="87">
        <v>8</v>
      </c>
      <c r="F19" s="79"/>
      <c r="G19" s="80"/>
      <c r="H19" s="80"/>
      <c r="I19" s="60"/>
      <c r="J19" s="80"/>
      <c r="K19" s="81"/>
      <c r="L19" s="79"/>
      <c r="M19" s="80"/>
      <c r="N19" s="80">
        <f t="shared" si="0"/>
        <v>0</v>
      </c>
      <c r="O19" s="80"/>
      <c r="P19" s="81">
        <f t="shared" si="1"/>
        <v>0</v>
      </c>
    </row>
    <row r="20" spans="1:16" ht="26.4">
      <c r="A20" s="37">
        <f t="shared" si="2"/>
        <v>1.7000000000000006</v>
      </c>
      <c r="B20" s="134" t="s">
        <v>175</v>
      </c>
      <c r="C20" s="88" t="s">
        <v>138</v>
      </c>
      <c r="D20" s="78" t="s">
        <v>67</v>
      </c>
      <c r="E20" s="87">
        <v>1</v>
      </c>
      <c r="F20" s="79"/>
      <c r="G20" s="80"/>
      <c r="H20" s="80"/>
      <c r="I20" s="60"/>
      <c r="J20" s="80"/>
      <c r="K20" s="81"/>
      <c r="L20" s="79"/>
      <c r="M20" s="80"/>
      <c r="N20" s="80">
        <f t="shared" si="0"/>
        <v>0</v>
      </c>
      <c r="O20" s="80"/>
      <c r="P20" s="81">
        <f t="shared" si="1"/>
        <v>0</v>
      </c>
    </row>
    <row r="21" spans="1:16" ht="26.4">
      <c r="A21" s="37">
        <f t="shared" si="2"/>
        <v>1.8000000000000007</v>
      </c>
      <c r="B21" s="134" t="s">
        <v>175</v>
      </c>
      <c r="C21" s="88" t="s">
        <v>139</v>
      </c>
      <c r="D21" s="78" t="s">
        <v>67</v>
      </c>
      <c r="E21" s="87">
        <v>7</v>
      </c>
      <c r="F21" s="79"/>
      <c r="G21" s="80"/>
      <c r="H21" s="80"/>
      <c r="I21" s="60"/>
      <c r="J21" s="80"/>
      <c r="K21" s="81"/>
      <c r="L21" s="79"/>
      <c r="M21" s="80"/>
      <c r="N21" s="80">
        <f t="shared" si="0"/>
        <v>0</v>
      </c>
      <c r="O21" s="80"/>
      <c r="P21" s="81">
        <f t="shared" si="1"/>
        <v>0</v>
      </c>
    </row>
    <row r="22" spans="1:16" ht="26.4">
      <c r="A22" s="37">
        <f t="shared" si="2"/>
        <v>1.9000000000000008</v>
      </c>
      <c r="B22" s="134" t="s">
        <v>175</v>
      </c>
      <c r="C22" s="88" t="s">
        <v>140</v>
      </c>
      <c r="D22" s="78" t="s">
        <v>67</v>
      </c>
      <c r="E22" s="87">
        <v>1</v>
      </c>
      <c r="F22" s="79"/>
      <c r="G22" s="80"/>
      <c r="H22" s="80"/>
      <c r="I22" s="60"/>
      <c r="J22" s="80"/>
      <c r="K22" s="81"/>
      <c r="L22" s="79"/>
      <c r="M22" s="80"/>
      <c r="N22" s="80">
        <f t="shared" si="0"/>
        <v>0</v>
      </c>
      <c r="O22" s="80"/>
      <c r="P22" s="81">
        <f t="shared" si="1"/>
        <v>0</v>
      </c>
    </row>
    <row r="23" spans="1:16" ht="26.4">
      <c r="A23" s="176">
        <v>1.1000000000000001</v>
      </c>
      <c r="B23" s="134" t="s">
        <v>175</v>
      </c>
      <c r="C23" s="88" t="s">
        <v>141</v>
      </c>
      <c r="D23" s="78" t="s">
        <v>67</v>
      </c>
      <c r="E23" s="87">
        <v>7</v>
      </c>
      <c r="F23" s="79"/>
      <c r="G23" s="80"/>
      <c r="H23" s="80"/>
      <c r="I23" s="60"/>
      <c r="J23" s="80"/>
      <c r="K23" s="81"/>
      <c r="L23" s="79"/>
      <c r="M23" s="80"/>
      <c r="N23" s="80">
        <f t="shared" si="0"/>
        <v>0</v>
      </c>
      <c r="O23" s="80"/>
      <c r="P23" s="81">
        <f t="shared" si="1"/>
        <v>0</v>
      </c>
    </row>
    <row r="24" spans="1:16" ht="26.4">
      <c r="A24" s="176">
        <f>A23+0.01</f>
        <v>1.1100000000000001</v>
      </c>
      <c r="B24" s="134" t="s">
        <v>175</v>
      </c>
      <c r="C24" s="88" t="s">
        <v>142</v>
      </c>
      <c r="D24" s="78" t="s">
        <v>67</v>
      </c>
      <c r="E24" s="87">
        <v>8</v>
      </c>
      <c r="F24" s="79"/>
      <c r="G24" s="80"/>
      <c r="H24" s="80"/>
      <c r="I24" s="60"/>
      <c r="J24" s="80"/>
      <c r="K24" s="81"/>
      <c r="L24" s="79"/>
      <c r="M24" s="80"/>
      <c r="N24" s="80">
        <f t="shared" si="0"/>
        <v>0</v>
      </c>
      <c r="O24" s="80"/>
      <c r="P24" s="81">
        <f t="shared" si="1"/>
        <v>0</v>
      </c>
    </row>
    <row r="25" spans="1:16" ht="26.4">
      <c r="A25" s="176">
        <f t="shared" ref="A25:A32" si="3">A24+0.01</f>
        <v>1.1200000000000001</v>
      </c>
      <c r="B25" s="134" t="s">
        <v>175</v>
      </c>
      <c r="C25" s="88" t="s">
        <v>143</v>
      </c>
      <c r="D25" s="78" t="s">
        <v>67</v>
      </c>
      <c r="E25" s="87">
        <v>1</v>
      </c>
      <c r="F25" s="79"/>
      <c r="G25" s="80"/>
      <c r="H25" s="80"/>
      <c r="I25" s="60"/>
      <c r="J25" s="80"/>
      <c r="K25" s="81"/>
      <c r="L25" s="79"/>
      <c r="M25" s="80"/>
      <c r="N25" s="80">
        <f t="shared" si="0"/>
        <v>0</v>
      </c>
      <c r="O25" s="80"/>
      <c r="P25" s="81">
        <f t="shared" si="1"/>
        <v>0</v>
      </c>
    </row>
    <row r="26" spans="1:16" ht="26.4">
      <c r="A26" s="176">
        <f t="shared" si="3"/>
        <v>1.1300000000000001</v>
      </c>
      <c r="B26" s="134" t="s">
        <v>175</v>
      </c>
      <c r="C26" s="88" t="s">
        <v>144</v>
      </c>
      <c r="D26" s="78" t="s">
        <v>67</v>
      </c>
      <c r="E26" s="87">
        <v>1</v>
      </c>
      <c r="F26" s="79"/>
      <c r="G26" s="80"/>
      <c r="H26" s="80"/>
      <c r="I26" s="60"/>
      <c r="J26" s="80"/>
      <c r="K26" s="81"/>
      <c r="L26" s="79"/>
      <c r="M26" s="80"/>
      <c r="N26" s="80">
        <f t="shared" si="0"/>
        <v>0</v>
      </c>
      <c r="O26" s="80"/>
      <c r="P26" s="81">
        <f t="shared" si="1"/>
        <v>0</v>
      </c>
    </row>
    <row r="27" spans="1:16" ht="26.4">
      <c r="A27" s="176">
        <f t="shared" si="3"/>
        <v>1.1400000000000001</v>
      </c>
      <c r="B27" s="134" t="s">
        <v>175</v>
      </c>
      <c r="C27" s="88" t="s">
        <v>145</v>
      </c>
      <c r="D27" s="78" t="s">
        <v>67</v>
      </c>
      <c r="E27" s="87">
        <v>7</v>
      </c>
      <c r="F27" s="79"/>
      <c r="G27" s="80"/>
      <c r="H27" s="80"/>
      <c r="I27" s="60"/>
      <c r="J27" s="80"/>
      <c r="K27" s="81"/>
      <c r="L27" s="79"/>
      <c r="M27" s="80"/>
      <c r="N27" s="80">
        <f t="shared" si="0"/>
        <v>0</v>
      </c>
      <c r="O27" s="80"/>
      <c r="P27" s="81">
        <f t="shared" si="1"/>
        <v>0</v>
      </c>
    </row>
    <row r="28" spans="1:16" ht="26.4">
      <c r="A28" s="176">
        <f t="shared" si="3"/>
        <v>1.1500000000000001</v>
      </c>
      <c r="B28" s="134" t="s">
        <v>175</v>
      </c>
      <c r="C28" s="89" t="s">
        <v>146</v>
      </c>
      <c r="D28" s="90" t="s">
        <v>67</v>
      </c>
      <c r="E28" s="38">
        <v>8</v>
      </c>
      <c r="F28" s="79"/>
      <c r="G28" s="80"/>
      <c r="H28" s="80"/>
      <c r="I28" s="28"/>
      <c r="J28" s="80"/>
      <c r="K28" s="81"/>
      <c r="L28" s="79"/>
      <c r="M28" s="80"/>
      <c r="N28" s="80">
        <f t="shared" si="0"/>
        <v>0</v>
      </c>
      <c r="O28" s="80"/>
      <c r="P28" s="81">
        <f t="shared" si="1"/>
        <v>0</v>
      </c>
    </row>
    <row r="29" spans="1:16" ht="26.4">
      <c r="A29" s="176">
        <f t="shared" si="3"/>
        <v>1.1600000000000001</v>
      </c>
      <c r="B29" s="134" t="s">
        <v>175</v>
      </c>
      <c r="C29" s="82" t="s">
        <v>147</v>
      </c>
      <c r="D29" s="60" t="s">
        <v>70</v>
      </c>
      <c r="E29" s="87">
        <v>24</v>
      </c>
      <c r="F29" s="79"/>
      <c r="G29" s="80"/>
      <c r="H29" s="80"/>
      <c r="I29" s="60"/>
      <c r="J29" s="80"/>
      <c r="K29" s="81"/>
      <c r="L29" s="79"/>
      <c r="M29" s="80"/>
      <c r="N29" s="80">
        <f t="shared" si="0"/>
        <v>0</v>
      </c>
      <c r="O29" s="80"/>
      <c r="P29" s="81">
        <f t="shared" si="1"/>
        <v>0</v>
      </c>
    </row>
    <row r="30" spans="1:16" ht="26.4">
      <c r="A30" s="176">
        <f t="shared" si="3"/>
        <v>1.1700000000000002</v>
      </c>
      <c r="B30" s="134" t="s">
        <v>175</v>
      </c>
      <c r="C30" s="82" t="s">
        <v>148</v>
      </c>
      <c r="D30" s="60" t="s">
        <v>70</v>
      </c>
      <c r="E30" s="87">
        <v>190</v>
      </c>
      <c r="F30" s="79"/>
      <c r="G30" s="80"/>
      <c r="H30" s="80"/>
      <c r="I30" s="60"/>
      <c r="J30" s="80"/>
      <c r="K30" s="81"/>
      <c r="L30" s="79"/>
      <c r="M30" s="80"/>
      <c r="N30" s="80">
        <f t="shared" si="0"/>
        <v>0</v>
      </c>
      <c r="O30" s="80"/>
      <c r="P30" s="81">
        <f t="shared" si="1"/>
        <v>0</v>
      </c>
    </row>
    <row r="31" spans="1:16" ht="26.4">
      <c r="A31" s="176">
        <f t="shared" si="3"/>
        <v>1.1800000000000002</v>
      </c>
      <c r="B31" s="134" t="s">
        <v>175</v>
      </c>
      <c r="C31" s="82" t="s">
        <v>149</v>
      </c>
      <c r="D31" s="60" t="s">
        <v>150</v>
      </c>
      <c r="E31" s="87">
        <v>8.3000000000000007</v>
      </c>
      <c r="F31" s="79"/>
      <c r="G31" s="80"/>
      <c r="H31" s="80"/>
      <c r="I31" s="60"/>
      <c r="J31" s="80"/>
      <c r="K31" s="81"/>
      <c r="L31" s="79"/>
      <c r="M31" s="80"/>
      <c r="N31" s="80">
        <f t="shared" si="0"/>
        <v>0</v>
      </c>
      <c r="O31" s="80"/>
      <c r="P31" s="81">
        <f t="shared" si="1"/>
        <v>0</v>
      </c>
    </row>
    <row r="32" spans="1:16" ht="26.4">
      <c r="A32" s="176">
        <f t="shared" si="3"/>
        <v>1.1900000000000002</v>
      </c>
      <c r="B32" s="134" t="s">
        <v>175</v>
      </c>
      <c r="C32" s="82" t="s">
        <v>151</v>
      </c>
      <c r="D32" s="60" t="s">
        <v>65</v>
      </c>
      <c r="E32" s="87">
        <v>1</v>
      </c>
      <c r="F32" s="79"/>
      <c r="G32" s="80"/>
      <c r="H32" s="80"/>
      <c r="I32" s="60"/>
      <c r="J32" s="80"/>
      <c r="K32" s="81"/>
      <c r="L32" s="79"/>
      <c r="M32" s="80"/>
      <c r="N32" s="80">
        <f t="shared" si="0"/>
        <v>0</v>
      </c>
      <c r="O32" s="80"/>
      <c r="P32" s="81">
        <f t="shared" si="1"/>
        <v>0</v>
      </c>
    </row>
    <row r="33" spans="1:16" ht="14.4">
      <c r="A33" s="158">
        <v>2</v>
      </c>
      <c r="B33" s="171"/>
      <c r="C33" s="142" t="s">
        <v>174</v>
      </c>
      <c r="D33" s="78"/>
      <c r="E33" s="87"/>
      <c r="F33" s="79"/>
      <c r="G33" s="80"/>
      <c r="H33" s="80"/>
      <c r="I33" s="60"/>
      <c r="J33" s="80"/>
      <c r="K33" s="81"/>
      <c r="L33" s="79"/>
      <c r="M33" s="80"/>
      <c r="N33" s="80"/>
      <c r="O33" s="80"/>
      <c r="P33" s="81"/>
    </row>
    <row r="34" spans="1:16" ht="26.4">
      <c r="A34" s="37">
        <f>A33+0.1</f>
        <v>2.1</v>
      </c>
      <c r="B34" s="134" t="s">
        <v>175</v>
      </c>
      <c r="C34" s="82" t="s">
        <v>152</v>
      </c>
      <c r="D34" s="78" t="s">
        <v>67</v>
      </c>
      <c r="E34" s="156">
        <v>8</v>
      </c>
      <c r="F34" s="79"/>
      <c r="G34" s="80"/>
      <c r="H34" s="60"/>
      <c r="I34" s="60"/>
      <c r="J34" s="80"/>
      <c r="K34" s="140"/>
      <c r="L34" s="79">
        <f t="shared" ref="L34:L54" si="4">E34*F34</f>
        <v>0</v>
      </c>
      <c r="M34" s="80">
        <f t="shared" ref="M34:M54" si="5">H34*E34</f>
        <v>0</v>
      </c>
      <c r="N34" s="80"/>
      <c r="O34" s="80">
        <f t="shared" ref="O34:O54" si="6">J34*E34</f>
        <v>0</v>
      </c>
      <c r="P34" s="81">
        <f t="shared" ref="P34:P54" si="7">SUM(M34:O34)</f>
        <v>0</v>
      </c>
    </row>
    <row r="35" spans="1:16" ht="26.4">
      <c r="A35" s="37">
        <f t="shared" ref="A35:A42" si="8">A34+0.1</f>
        <v>2.2000000000000002</v>
      </c>
      <c r="B35" s="134" t="s">
        <v>175</v>
      </c>
      <c r="C35" s="82" t="s">
        <v>153</v>
      </c>
      <c r="D35" s="78" t="s">
        <v>70</v>
      </c>
      <c r="E35" s="156">
        <v>190</v>
      </c>
      <c r="F35" s="79"/>
      <c r="G35" s="80"/>
      <c r="H35" s="60"/>
      <c r="I35" s="60"/>
      <c r="J35" s="80"/>
      <c r="K35" s="140"/>
      <c r="L35" s="79">
        <f t="shared" si="4"/>
        <v>0</v>
      </c>
      <c r="M35" s="80">
        <f t="shared" si="5"/>
        <v>0</v>
      </c>
      <c r="N35" s="80"/>
      <c r="O35" s="80">
        <f t="shared" si="6"/>
        <v>0</v>
      </c>
      <c r="P35" s="81">
        <f t="shared" si="7"/>
        <v>0</v>
      </c>
    </row>
    <row r="36" spans="1:16" ht="26.4">
      <c r="A36" s="37">
        <f t="shared" si="8"/>
        <v>2.3000000000000003</v>
      </c>
      <c r="B36" s="134" t="s">
        <v>175</v>
      </c>
      <c r="C36" s="82" t="s">
        <v>154</v>
      </c>
      <c r="D36" s="78" t="s">
        <v>70</v>
      </c>
      <c r="E36" s="156">
        <v>24</v>
      </c>
      <c r="F36" s="79"/>
      <c r="G36" s="80"/>
      <c r="H36" s="60"/>
      <c r="I36" s="60"/>
      <c r="J36" s="80"/>
      <c r="K36" s="140"/>
      <c r="L36" s="79">
        <f t="shared" si="4"/>
        <v>0</v>
      </c>
      <c r="M36" s="80">
        <f t="shared" si="5"/>
        <v>0</v>
      </c>
      <c r="N36" s="80"/>
      <c r="O36" s="80">
        <f t="shared" si="6"/>
        <v>0</v>
      </c>
      <c r="P36" s="81">
        <f t="shared" si="7"/>
        <v>0</v>
      </c>
    </row>
    <row r="37" spans="1:16" ht="26.4">
      <c r="A37" s="37">
        <f t="shared" si="8"/>
        <v>2.4000000000000004</v>
      </c>
      <c r="B37" s="134" t="s">
        <v>175</v>
      </c>
      <c r="C37" s="82" t="s">
        <v>155</v>
      </c>
      <c r="D37" s="78" t="s">
        <v>150</v>
      </c>
      <c r="E37" s="156">
        <v>8.3000000000000007</v>
      </c>
      <c r="F37" s="79"/>
      <c r="G37" s="80"/>
      <c r="H37" s="60"/>
      <c r="I37" s="60"/>
      <c r="J37" s="80"/>
      <c r="K37" s="140"/>
      <c r="L37" s="79">
        <f t="shared" si="4"/>
        <v>0</v>
      </c>
      <c r="M37" s="80">
        <f t="shared" si="5"/>
        <v>0</v>
      </c>
      <c r="N37" s="80"/>
      <c r="O37" s="80">
        <f t="shared" si="6"/>
        <v>0</v>
      </c>
      <c r="P37" s="81">
        <f t="shared" si="7"/>
        <v>0</v>
      </c>
    </row>
    <row r="38" spans="1:16" ht="26.4">
      <c r="A38" s="37">
        <f t="shared" si="8"/>
        <v>2.5000000000000004</v>
      </c>
      <c r="B38" s="134" t="s">
        <v>175</v>
      </c>
      <c r="C38" s="82" t="s">
        <v>156</v>
      </c>
      <c r="D38" s="78" t="s">
        <v>70</v>
      </c>
      <c r="E38" s="156">
        <v>190</v>
      </c>
      <c r="F38" s="79"/>
      <c r="G38" s="80"/>
      <c r="H38" s="60"/>
      <c r="I38" s="60"/>
      <c r="J38" s="80"/>
      <c r="K38" s="140"/>
      <c r="L38" s="79">
        <f t="shared" si="4"/>
        <v>0</v>
      </c>
      <c r="M38" s="80">
        <f t="shared" si="5"/>
        <v>0</v>
      </c>
      <c r="N38" s="80"/>
      <c r="O38" s="80">
        <f t="shared" si="6"/>
        <v>0</v>
      </c>
      <c r="P38" s="81">
        <f t="shared" si="7"/>
        <v>0</v>
      </c>
    </row>
    <row r="39" spans="1:16" ht="26.4">
      <c r="A39" s="37">
        <f t="shared" si="8"/>
        <v>2.6000000000000005</v>
      </c>
      <c r="B39" s="134" t="s">
        <v>175</v>
      </c>
      <c r="C39" s="82" t="s">
        <v>157</v>
      </c>
      <c r="D39" s="78" t="s">
        <v>158</v>
      </c>
      <c r="E39" s="156">
        <v>1</v>
      </c>
      <c r="F39" s="79"/>
      <c r="G39" s="80"/>
      <c r="H39" s="60"/>
      <c r="I39" s="60"/>
      <c r="J39" s="80"/>
      <c r="K39" s="140"/>
      <c r="L39" s="79">
        <f t="shared" si="4"/>
        <v>0</v>
      </c>
      <c r="M39" s="80">
        <f t="shared" si="5"/>
        <v>0</v>
      </c>
      <c r="N39" s="80"/>
      <c r="O39" s="80">
        <f t="shared" si="6"/>
        <v>0</v>
      </c>
      <c r="P39" s="81">
        <f t="shared" si="7"/>
        <v>0</v>
      </c>
    </row>
    <row r="40" spans="1:16" ht="26.4">
      <c r="A40" s="37">
        <f t="shared" si="8"/>
        <v>2.7000000000000006</v>
      </c>
      <c r="B40" s="134" t="s">
        <v>175</v>
      </c>
      <c r="C40" s="82" t="s">
        <v>159</v>
      </c>
      <c r="D40" s="78" t="s">
        <v>70</v>
      </c>
      <c r="E40" s="156">
        <v>166</v>
      </c>
      <c r="F40" s="79"/>
      <c r="G40" s="80"/>
      <c r="H40" s="60"/>
      <c r="I40" s="60"/>
      <c r="J40" s="80"/>
      <c r="K40" s="140"/>
      <c r="L40" s="79">
        <f t="shared" si="4"/>
        <v>0</v>
      </c>
      <c r="M40" s="80">
        <f t="shared" si="5"/>
        <v>0</v>
      </c>
      <c r="N40" s="80"/>
      <c r="O40" s="80">
        <f t="shared" si="6"/>
        <v>0</v>
      </c>
      <c r="P40" s="81">
        <f t="shared" si="7"/>
        <v>0</v>
      </c>
    </row>
    <row r="41" spans="1:16" ht="26.4">
      <c r="A41" s="37">
        <f t="shared" si="8"/>
        <v>2.8000000000000007</v>
      </c>
      <c r="B41" s="134" t="s">
        <v>175</v>
      </c>
      <c r="C41" s="82" t="s">
        <v>160</v>
      </c>
      <c r="D41" s="78" t="s">
        <v>70</v>
      </c>
      <c r="E41" s="156">
        <v>24</v>
      </c>
      <c r="F41" s="79"/>
      <c r="G41" s="80"/>
      <c r="H41" s="60"/>
      <c r="I41" s="60"/>
      <c r="J41" s="80"/>
      <c r="K41" s="140"/>
      <c r="L41" s="79">
        <f t="shared" si="4"/>
        <v>0</v>
      </c>
      <c r="M41" s="80">
        <f t="shared" si="5"/>
        <v>0</v>
      </c>
      <c r="N41" s="80"/>
      <c r="O41" s="80">
        <f t="shared" si="6"/>
        <v>0</v>
      </c>
      <c r="P41" s="81">
        <f t="shared" si="7"/>
        <v>0</v>
      </c>
    </row>
    <row r="42" spans="1:16" ht="26.4">
      <c r="A42" s="37">
        <f t="shared" si="8"/>
        <v>2.9000000000000008</v>
      </c>
      <c r="B42" s="134" t="s">
        <v>175</v>
      </c>
      <c r="C42" s="82" t="s">
        <v>161</v>
      </c>
      <c r="D42" s="78" t="s">
        <v>67</v>
      </c>
      <c r="E42" s="156">
        <v>15</v>
      </c>
      <c r="F42" s="79"/>
      <c r="G42" s="80"/>
      <c r="H42" s="60"/>
      <c r="I42" s="60"/>
      <c r="J42" s="80"/>
      <c r="K42" s="140"/>
      <c r="L42" s="79">
        <f t="shared" si="4"/>
        <v>0</v>
      </c>
      <c r="M42" s="80">
        <f t="shared" si="5"/>
        <v>0</v>
      </c>
      <c r="N42" s="80"/>
      <c r="O42" s="80">
        <f t="shared" si="6"/>
        <v>0</v>
      </c>
      <c r="P42" s="81">
        <f t="shared" si="7"/>
        <v>0</v>
      </c>
    </row>
    <row r="43" spans="1:16" ht="26.4">
      <c r="A43" s="176">
        <v>2.1</v>
      </c>
      <c r="B43" s="134" t="s">
        <v>175</v>
      </c>
      <c r="C43" s="82" t="s">
        <v>162</v>
      </c>
      <c r="D43" s="78" t="s">
        <v>65</v>
      </c>
      <c r="E43" s="156">
        <v>8</v>
      </c>
      <c r="F43" s="79"/>
      <c r="G43" s="80"/>
      <c r="H43" s="60"/>
      <c r="I43" s="60"/>
      <c r="J43" s="80"/>
      <c r="K43" s="140"/>
      <c r="L43" s="79">
        <f t="shared" si="4"/>
        <v>0</v>
      </c>
      <c r="M43" s="80">
        <f t="shared" si="5"/>
        <v>0</v>
      </c>
      <c r="N43" s="80"/>
      <c r="O43" s="80">
        <f t="shared" si="6"/>
        <v>0</v>
      </c>
      <c r="P43" s="81">
        <f t="shared" si="7"/>
        <v>0</v>
      </c>
    </row>
    <row r="44" spans="1:16" ht="26.4">
      <c r="A44" s="176">
        <f>A43+0.01</f>
        <v>2.11</v>
      </c>
      <c r="B44" s="134" t="s">
        <v>175</v>
      </c>
      <c r="C44" s="82" t="s">
        <v>163</v>
      </c>
      <c r="D44" s="78" t="s">
        <v>65</v>
      </c>
      <c r="E44" s="156">
        <v>8</v>
      </c>
      <c r="F44" s="79"/>
      <c r="G44" s="80"/>
      <c r="H44" s="60"/>
      <c r="I44" s="60"/>
      <c r="J44" s="80"/>
      <c r="K44" s="140"/>
      <c r="L44" s="79">
        <f t="shared" si="4"/>
        <v>0</v>
      </c>
      <c r="M44" s="80">
        <f t="shared" si="5"/>
        <v>0</v>
      </c>
      <c r="N44" s="80"/>
      <c r="O44" s="80">
        <f t="shared" si="6"/>
        <v>0</v>
      </c>
      <c r="P44" s="81">
        <f t="shared" si="7"/>
        <v>0</v>
      </c>
    </row>
    <row r="45" spans="1:16" ht="26.4">
      <c r="A45" s="176">
        <f t="shared" ref="A45:A54" si="9">A44+0.01</f>
        <v>2.1199999999999997</v>
      </c>
      <c r="B45" s="134" t="s">
        <v>175</v>
      </c>
      <c r="C45" s="82" t="s">
        <v>164</v>
      </c>
      <c r="D45" s="78" t="s">
        <v>65</v>
      </c>
      <c r="E45" s="156">
        <v>8</v>
      </c>
      <c r="F45" s="79"/>
      <c r="G45" s="80"/>
      <c r="H45" s="60"/>
      <c r="I45" s="60"/>
      <c r="J45" s="80"/>
      <c r="K45" s="140"/>
      <c r="L45" s="79">
        <f t="shared" si="4"/>
        <v>0</v>
      </c>
      <c r="M45" s="80">
        <f t="shared" si="5"/>
        <v>0</v>
      </c>
      <c r="N45" s="80"/>
      <c r="O45" s="80">
        <f t="shared" si="6"/>
        <v>0</v>
      </c>
      <c r="P45" s="81">
        <f t="shared" si="7"/>
        <v>0</v>
      </c>
    </row>
    <row r="46" spans="1:16" ht="26.4">
      <c r="A46" s="176">
        <f t="shared" si="9"/>
        <v>2.1299999999999994</v>
      </c>
      <c r="B46" s="134" t="s">
        <v>175</v>
      </c>
      <c r="C46" s="82" t="s">
        <v>165</v>
      </c>
      <c r="D46" s="78" t="s">
        <v>67</v>
      </c>
      <c r="E46" s="156">
        <v>8</v>
      </c>
      <c r="F46" s="79"/>
      <c r="G46" s="80"/>
      <c r="H46" s="60"/>
      <c r="I46" s="60"/>
      <c r="J46" s="80"/>
      <c r="K46" s="140"/>
      <c r="L46" s="79">
        <f t="shared" si="4"/>
        <v>0</v>
      </c>
      <c r="M46" s="80">
        <f t="shared" si="5"/>
        <v>0</v>
      </c>
      <c r="N46" s="80"/>
      <c r="O46" s="80">
        <f t="shared" si="6"/>
        <v>0</v>
      </c>
      <c r="P46" s="81">
        <f t="shared" si="7"/>
        <v>0</v>
      </c>
    </row>
    <row r="47" spans="1:16" ht="26.4">
      <c r="A47" s="176">
        <f t="shared" si="9"/>
        <v>2.1399999999999992</v>
      </c>
      <c r="B47" s="134" t="s">
        <v>175</v>
      </c>
      <c r="C47" s="82" t="s">
        <v>166</v>
      </c>
      <c r="D47" s="78" t="s">
        <v>70</v>
      </c>
      <c r="E47" s="156">
        <v>43</v>
      </c>
      <c r="F47" s="79"/>
      <c r="G47" s="80"/>
      <c r="H47" s="60"/>
      <c r="I47" s="60"/>
      <c r="J47" s="80"/>
      <c r="K47" s="140"/>
      <c r="L47" s="79">
        <f t="shared" si="4"/>
        <v>0</v>
      </c>
      <c r="M47" s="80">
        <f t="shared" si="5"/>
        <v>0</v>
      </c>
      <c r="N47" s="80"/>
      <c r="O47" s="80">
        <f t="shared" si="6"/>
        <v>0</v>
      </c>
      <c r="P47" s="81">
        <f t="shared" si="7"/>
        <v>0</v>
      </c>
    </row>
    <row r="48" spans="1:16" ht="26.4">
      <c r="A48" s="176">
        <f t="shared" si="9"/>
        <v>2.149999999999999</v>
      </c>
      <c r="B48" s="134" t="s">
        <v>175</v>
      </c>
      <c r="C48" s="82" t="s">
        <v>69</v>
      </c>
      <c r="D48" s="78" t="s">
        <v>70</v>
      </c>
      <c r="E48" s="156">
        <v>190</v>
      </c>
      <c r="F48" s="79"/>
      <c r="G48" s="80"/>
      <c r="H48" s="60"/>
      <c r="I48" s="60"/>
      <c r="J48" s="80"/>
      <c r="K48" s="140"/>
      <c r="L48" s="79">
        <f t="shared" si="4"/>
        <v>0</v>
      </c>
      <c r="M48" s="80">
        <f t="shared" si="5"/>
        <v>0</v>
      </c>
      <c r="N48" s="80"/>
      <c r="O48" s="80">
        <f t="shared" si="6"/>
        <v>0</v>
      </c>
      <c r="P48" s="81">
        <f t="shared" si="7"/>
        <v>0</v>
      </c>
    </row>
    <row r="49" spans="1:16" ht="26.4">
      <c r="A49" s="176">
        <f t="shared" si="9"/>
        <v>2.1599999999999988</v>
      </c>
      <c r="B49" s="134" t="s">
        <v>175</v>
      </c>
      <c r="C49" s="82" t="s">
        <v>167</v>
      </c>
      <c r="D49" s="78" t="s">
        <v>70</v>
      </c>
      <c r="E49" s="156">
        <v>190</v>
      </c>
      <c r="F49" s="79"/>
      <c r="G49" s="80"/>
      <c r="H49" s="60"/>
      <c r="I49" s="60"/>
      <c r="J49" s="80"/>
      <c r="K49" s="140"/>
      <c r="L49" s="79">
        <f t="shared" si="4"/>
        <v>0</v>
      </c>
      <c r="M49" s="80">
        <f t="shared" si="5"/>
        <v>0</v>
      </c>
      <c r="N49" s="80"/>
      <c r="O49" s="80">
        <f t="shared" si="6"/>
        <v>0</v>
      </c>
      <c r="P49" s="81">
        <f t="shared" si="7"/>
        <v>0</v>
      </c>
    </row>
    <row r="50" spans="1:16" ht="26.4">
      <c r="A50" s="176">
        <f t="shared" si="9"/>
        <v>2.1699999999999986</v>
      </c>
      <c r="B50" s="134" t="s">
        <v>175</v>
      </c>
      <c r="C50" s="82" t="s">
        <v>168</v>
      </c>
      <c r="D50" s="78" t="s">
        <v>158</v>
      </c>
      <c r="E50" s="156">
        <v>1</v>
      </c>
      <c r="F50" s="79"/>
      <c r="G50" s="80"/>
      <c r="H50" s="60"/>
      <c r="I50" s="60"/>
      <c r="J50" s="80"/>
      <c r="K50" s="140"/>
      <c r="L50" s="79">
        <f t="shared" si="4"/>
        <v>0</v>
      </c>
      <c r="M50" s="80">
        <f t="shared" si="5"/>
        <v>0</v>
      </c>
      <c r="N50" s="80"/>
      <c r="O50" s="80">
        <f t="shared" si="6"/>
        <v>0</v>
      </c>
      <c r="P50" s="81">
        <f t="shared" si="7"/>
        <v>0</v>
      </c>
    </row>
    <row r="51" spans="1:16" ht="26.4">
      <c r="A51" s="176">
        <f t="shared" si="9"/>
        <v>2.1799999999999984</v>
      </c>
      <c r="B51" s="134" t="s">
        <v>175</v>
      </c>
      <c r="C51" s="82" t="s">
        <v>169</v>
      </c>
      <c r="D51" s="78" t="s">
        <v>158</v>
      </c>
      <c r="E51" s="156">
        <v>1</v>
      </c>
      <c r="F51" s="79"/>
      <c r="G51" s="80"/>
      <c r="H51" s="60"/>
      <c r="I51" s="60"/>
      <c r="J51" s="80"/>
      <c r="K51" s="140"/>
      <c r="L51" s="79">
        <f t="shared" si="4"/>
        <v>0</v>
      </c>
      <c r="M51" s="80">
        <f t="shared" si="5"/>
        <v>0</v>
      </c>
      <c r="N51" s="80"/>
      <c r="O51" s="80">
        <f t="shared" si="6"/>
        <v>0</v>
      </c>
      <c r="P51" s="81">
        <f t="shared" si="7"/>
        <v>0</v>
      </c>
    </row>
    <row r="52" spans="1:16" ht="26.4">
      <c r="A52" s="176">
        <f t="shared" si="9"/>
        <v>2.1899999999999982</v>
      </c>
      <c r="B52" s="134" t="s">
        <v>175</v>
      </c>
      <c r="C52" s="82" t="s">
        <v>170</v>
      </c>
      <c r="D52" s="78" t="s">
        <v>158</v>
      </c>
      <c r="E52" s="156">
        <v>1</v>
      </c>
      <c r="F52" s="79"/>
      <c r="G52" s="80"/>
      <c r="H52" s="60"/>
      <c r="I52" s="60"/>
      <c r="J52" s="80"/>
      <c r="K52" s="140"/>
      <c r="L52" s="79">
        <f t="shared" si="4"/>
        <v>0</v>
      </c>
      <c r="M52" s="80">
        <f t="shared" si="5"/>
        <v>0</v>
      </c>
      <c r="N52" s="80"/>
      <c r="O52" s="80">
        <f t="shared" si="6"/>
        <v>0</v>
      </c>
      <c r="P52" s="81">
        <f t="shared" si="7"/>
        <v>0</v>
      </c>
    </row>
    <row r="53" spans="1:16" ht="26.4">
      <c r="A53" s="176">
        <f t="shared" si="9"/>
        <v>2.199999999999998</v>
      </c>
      <c r="B53" s="134" t="s">
        <v>175</v>
      </c>
      <c r="C53" s="82" t="s">
        <v>171</v>
      </c>
      <c r="D53" s="78" t="s">
        <v>158</v>
      </c>
      <c r="E53" s="156">
        <v>1</v>
      </c>
      <c r="F53" s="79"/>
      <c r="G53" s="80"/>
      <c r="H53" s="60"/>
      <c r="I53" s="60"/>
      <c r="J53" s="80"/>
      <c r="K53" s="140"/>
      <c r="L53" s="79">
        <f t="shared" si="4"/>
        <v>0</v>
      </c>
      <c r="M53" s="80">
        <f t="shared" si="5"/>
        <v>0</v>
      </c>
      <c r="N53" s="80"/>
      <c r="O53" s="80">
        <f t="shared" si="6"/>
        <v>0</v>
      </c>
      <c r="P53" s="81">
        <f t="shared" si="7"/>
        <v>0</v>
      </c>
    </row>
    <row r="54" spans="1:16" ht="27" thickBot="1">
      <c r="A54" s="177">
        <f t="shared" si="9"/>
        <v>2.2099999999999977</v>
      </c>
      <c r="B54" s="163" t="s">
        <v>175</v>
      </c>
      <c r="C54" s="116" t="s">
        <v>172</v>
      </c>
      <c r="D54" s="173" t="s">
        <v>158</v>
      </c>
      <c r="E54" s="174">
        <v>1</v>
      </c>
      <c r="F54" s="118"/>
      <c r="G54" s="119"/>
      <c r="H54" s="117"/>
      <c r="I54" s="117"/>
      <c r="J54" s="119"/>
      <c r="K54" s="175"/>
      <c r="L54" s="118">
        <f t="shared" si="4"/>
        <v>0</v>
      </c>
      <c r="M54" s="119">
        <f t="shared" si="5"/>
        <v>0</v>
      </c>
      <c r="N54" s="119"/>
      <c r="O54" s="119">
        <f t="shared" si="6"/>
        <v>0</v>
      </c>
      <c r="P54" s="120">
        <f t="shared" si="7"/>
        <v>0</v>
      </c>
    </row>
    <row r="55" spans="1:16" ht="13.8">
      <c r="A55" s="225" t="s">
        <v>9</v>
      </c>
      <c r="B55" s="226"/>
      <c r="C55" s="226"/>
      <c r="D55" s="226"/>
      <c r="E55" s="227"/>
      <c r="F55" s="83"/>
      <c r="G55" s="45"/>
      <c r="H55" s="45"/>
      <c r="I55" s="45"/>
      <c r="J55" s="46"/>
      <c r="K55" s="47"/>
      <c r="L55" s="126">
        <f>SUM(L13:L54)</f>
        <v>0</v>
      </c>
      <c r="M55" s="127">
        <f>SUM(M13:M54)</f>
        <v>0</v>
      </c>
      <c r="N55" s="127">
        <f>SUM(N13:N54)</f>
        <v>0</v>
      </c>
      <c r="O55" s="127">
        <f>SUM(O13:O54)</f>
        <v>0</v>
      </c>
      <c r="P55" s="128">
        <f>SUM(P13:P54)</f>
        <v>0</v>
      </c>
    </row>
    <row r="56" spans="1:16" ht="13.8">
      <c r="A56" s="222" t="s">
        <v>24</v>
      </c>
      <c r="B56" s="223"/>
      <c r="C56" s="223"/>
      <c r="D56" s="223"/>
      <c r="E56" s="224"/>
      <c r="F56" s="59"/>
      <c r="G56" s="8"/>
      <c r="H56" s="8"/>
      <c r="I56" s="8"/>
      <c r="J56" s="6"/>
      <c r="K56" s="84"/>
      <c r="L56" s="55"/>
      <c r="M56" s="61"/>
      <c r="N56" s="61"/>
      <c r="O56" s="61"/>
      <c r="P56" s="56"/>
    </row>
    <row r="57" spans="1:16" ht="14.4" thickBot="1">
      <c r="A57" s="228" t="s">
        <v>25</v>
      </c>
      <c r="B57" s="229"/>
      <c r="C57" s="229"/>
      <c r="D57" s="229"/>
      <c r="E57" s="230"/>
      <c r="F57" s="62"/>
      <c r="G57" s="27"/>
      <c r="H57" s="27"/>
      <c r="I57" s="27"/>
      <c r="J57" s="9"/>
      <c r="K57" s="39"/>
      <c r="L57" s="29"/>
      <c r="M57" s="30"/>
      <c r="N57" s="30"/>
      <c r="O57" s="30"/>
      <c r="P57" s="31"/>
    </row>
    <row r="58" spans="1:16" ht="14.4" thickBot="1">
      <c r="C58" s="33"/>
      <c r="D58" s="33"/>
      <c r="E58" s="33"/>
      <c r="F58" s="32"/>
      <c r="G58" s="32"/>
      <c r="H58" s="32"/>
      <c r="I58" s="32"/>
      <c r="J58" s="32"/>
      <c r="L58" s="70"/>
      <c r="M58" s="70"/>
      <c r="N58" s="70"/>
      <c r="O58" s="85" t="s">
        <v>26</v>
      </c>
      <c r="P58" s="86">
        <f>P55</f>
        <v>0</v>
      </c>
    </row>
    <row r="59" spans="1:16">
      <c r="C59" s="34" t="s">
        <v>18</v>
      </c>
      <c r="D59" s="35"/>
      <c r="E59" s="35"/>
      <c r="F59" s="35"/>
      <c r="G59" s="35"/>
      <c r="H59" s="35"/>
      <c r="I59" s="35"/>
      <c r="J59" s="35"/>
    </row>
    <row r="60" spans="1:16">
      <c r="C60" s="235" t="s">
        <v>186</v>
      </c>
      <c r="D60" s="235"/>
      <c r="E60" s="235"/>
      <c r="F60" s="235"/>
      <c r="G60" s="235"/>
      <c r="H60" s="235"/>
      <c r="I60" s="235"/>
      <c r="J60" s="235"/>
    </row>
    <row r="61" spans="1:16">
      <c r="C61" s="36" t="s">
        <v>185</v>
      </c>
      <c r="D61" s="41"/>
      <c r="E61" s="41"/>
      <c r="F61" s="41"/>
      <c r="G61" s="41"/>
      <c r="H61" s="41"/>
      <c r="I61" s="41"/>
      <c r="J61" s="41"/>
    </row>
    <row r="62" spans="1:16" ht="5.25" customHeight="1">
      <c r="C62" s="41"/>
      <c r="D62" s="41"/>
      <c r="E62" s="41"/>
      <c r="F62" s="41"/>
      <c r="G62" s="41"/>
      <c r="H62" s="41"/>
      <c r="I62" s="41"/>
      <c r="J62" s="41"/>
    </row>
    <row r="63" spans="1:16">
      <c r="C63" s="34" t="s">
        <v>44</v>
      </c>
      <c r="D63" s="36"/>
      <c r="E63" s="35"/>
      <c r="F63" s="35"/>
      <c r="G63" s="35"/>
      <c r="H63" s="35"/>
      <c r="I63" s="35"/>
      <c r="J63" s="35"/>
      <c r="K63" s="35"/>
    </row>
    <row r="64" spans="1:16">
      <c r="C64" s="238" t="s">
        <v>187</v>
      </c>
      <c r="D64" s="238"/>
      <c r="E64" s="238"/>
      <c r="F64" s="238"/>
      <c r="G64" s="238"/>
      <c r="H64" s="238"/>
      <c r="I64" s="238"/>
      <c r="J64" s="238"/>
      <c r="K64" s="238"/>
    </row>
    <row r="65" spans="1:16">
      <c r="C65" s="36" t="s">
        <v>185</v>
      </c>
      <c r="D65" s="36"/>
      <c r="E65" s="35"/>
      <c r="F65" s="35"/>
      <c r="G65" s="35"/>
      <c r="H65" s="35"/>
      <c r="I65" s="35"/>
      <c r="J65" s="35"/>
      <c r="K65" s="35"/>
    </row>
    <row r="66" spans="1:16" hidden="1">
      <c r="A66" s="63" t="s">
        <v>27</v>
      </c>
      <c r="B66" s="63"/>
      <c r="C66" s="64"/>
      <c r="D66" s="65"/>
      <c r="E66" s="66"/>
      <c r="F66" s="35"/>
      <c r="G66" s="35"/>
      <c r="H66" s="35"/>
      <c r="I66" s="35"/>
      <c r="J66" s="35"/>
    </row>
    <row r="67" spans="1:16" hidden="1">
      <c r="A67" s="67">
        <v>1</v>
      </c>
      <c r="B67" s="67"/>
      <c r="C67" s="248" t="s">
        <v>28</v>
      </c>
      <c r="D67" s="248"/>
      <c r="E67" s="248"/>
    </row>
    <row r="68" spans="1:16" ht="35.25" hidden="1" customHeight="1">
      <c r="A68" s="68">
        <v>2</v>
      </c>
      <c r="B68" s="68"/>
      <c r="C68" s="244" t="s">
        <v>29</v>
      </c>
      <c r="D68" s="244"/>
      <c r="E68" s="244"/>
    </row>
    <row r="69" spans="1:16" ht="23.25" hidden="1" customHeight="1">
      <c r="A69" s="67">
        <v>3</v>
      </c>
      <c r="B69" s="67"/>
      <c r="C69" s="244" t="s">
        <v>30</v>
      </c>
      <c r="D69" s="244"/>
      <c r="E69" s="244"/>
    </row>
    <row r="70" spans="1:16" s="2" customFormat="1" ht="23.25" hidden="1" customHeight="1">
      <c r="A70" s="68">
        <v>4</v>
      </c>
      <c r="B70" s="68"/>
      <c r="C70" s="244" t="s">
        <v>31</v>
      </c>
      <c r="D70" s="244"/>
      <c r="E70" s="244"/>
      <c r="J70" s="1"/>
      <c r="K70" s="1"/>
      <c r="L70" s="1"/>
      <c r="M70" s="1"/>
      <c r="N70" s="1"/>
      <c r="O70" s="1"/>
      <c r="P70" s="1"/>
    </row>
    <row r="71" spans="1:16" s="2" customFormat="1" hidden="1">
      <c r="A71" s="67">
        <v>5</v>
      </c>
      <c r="B71" s="67"/>
      <c r="C71" s="244" t="s">
        <v>36</v>
      </c>
      <c r="D71" s="244"/>
      <c r="E71" s="244"/>
      <c r="J71" s="1"/>
      <c r="K71" s="1"/>
      <c r="L71" s="1"/>
      <c r="M71" s="1"/>
      <c r="N71" s="1"/>
      <c r="O71" s="1"/>
      <c r="P71" s="1"/>
    </row>
    <row r="72" spans="1:16" s="2" customFormat="1" ht="23.25" hidden="1" customHeight="1">
      <c r="A72" s="68">
        <v>6</v>
      </c>
      <c r="B72" s="68"/>
      <c r="C72" s="244" t="s">
        <v>32</v>
      </c>
      <c r="D72" s="244"/>
      <c r="E72" s="244"/>
      <c r="J72" s="1"/>
      <c r="K72" s="1"/>
      <c r="L72" s="1"/>
      <c r="M72" s="1"/>
      <c r="N72" s="1"/>
      <c r="O72" s="1"/>
      <c r="P72" s="1"/>
    </row>
    <row r="73" spans="1:16" s="2" customFormat="1" ht="23.25" hidden="1" customHeight="1">
      <c r="A73" s="67">
        <v>7</v>
      </c>
      <c r="B73" s="67"/>
      <c r="C73" s="244" t="s">
        <v>33</v>
      </c>
      <c r="D73" s="244"/>
      <c r="E73" s="244"/>
      <c r="J73" s="1"/>
      <c r="K73" s="1"/>
      <c r="L73" s="1"/>
      <c r="M73" s="1"/>
      <c r="N73" s="1"/>
      <c r="O73" s="1"/>
      <c r="P73" s="1"/>
    </row>
    <row r="74" spans="1:16" s="2" customFormat="1" ht="23.25" hidden="1" customHeight="1">
      <c r="A74" s="68">
        <v>8</v>
      </c>
      <c r="B74" s="114"/>
      <c r="C74" s="245" t="s">
        <v>37</v>
      </c>
      <c r="D74" s="246"/>
      <c r="E74" s="247"/>
      <c r="J74" s="1"/>
      <c r="K74" s="1"/>
      <c r="L74" s="1"/>
      <c r="M74" s="1"/>
      <c r="N74" s="1"/>
      <c r="O74" s="1"/>
      <c r="P74" s="1"/>
    </row>
    <row r="75" spans="1:16" s="2" customFormat="1" hidden="1">
      <c r="A75" s="67">
        <v>9</v>
      </c>
      <c r="B75" s="115"/>
      <c r="C75" s="241" t="s">
        <v>34</v>
      </c>
      <c r="D75" s="242"/>
      <c r="E75" s="243"/>
      <c r="J75" s="1"/>
      <c r="K75" s="1"/>
      <c r="L75" s="1"/>
      <c r="M75" s="1"/>
      <c r="N75" s="1"/>
      <c r="O75" s="1"/>
      <c r="P75" s="1"/>
    </row>
    <row r="76" spans="1:16" s="2" customFormat="1" hidden="1">
      <c r="A76" s="68">
        <v>10</v>
      </c>
      <c r="B76" s="114"/>
      <c r="C76" s="241" t="s">
        <v>38</v>
      </c>
      <c r="D76" s="242"/>
      <c r="E76" s="243"/>
      <c r="J76" s="1"/>
      <c r="K76" s="1"/>
      <c r="L76" s="1"/>
      <c r="M76" s="1"/>
      <c r="N76" s="1"/>
      <c r="O76" s="1"/>
      <c r="P76" s="1"/>
    </row>
    <row r="77" spans="1:16" s="2" customFormat="1" hidden="1">
      <c r="A77" s="67">
        <v>11</v>
      </c>
      <c r="B77" s="115"/>
      <c r="C77" s="241" t="s">
        <v>40</v>
      </c>
      <c r="D77" s="242"/>
      <c r="E77" s="243"/>
      <c r="J77" s="1"/>
      <c r="K77" s="1"/>
      <c r="L77" s="1"/>
      <c r="M77" s="1"/>
      <c r="N77" s="1"/>
      <c r="O77" s="1"/>
      <c r="P77" s="1"/>
    </row>
    <row r="78" spans="1:16" s="2" customFormat="1" ht="23.25" hidden="1" customHeight="1">
      <c r="A78" s="68">
        <v>12</v>
      </c>
      <c r="B78" s="114"/>
      <c r="C78" s="241" t="s">
        <v>41</v>
      </c>
      <c r="D78" s="242"/>
      <c r="E78" s="243"/>
      <c r="J78" s="1"/>
      <c r="K78" s="1"/>
      <c r="L78" s="1"/>
      <c r="M78" s="1"/>
      <c r="N78" s="1"/>
      <c r="O78" s="1"/>
      <c r="P78" s="1"/>
    </row>
    <row r="79" spans="1:16" s="2" customFormat="1" ht="12.75" hidden="1" customHeight="1">
      <c r="A79" s="69"/>
      <c r="B79" s="69"/>
      <c r="C79" s="74"/>
      <c r="D79" s="74"/>
      <c r="E79" s="74"/>
      <c r="J79" s="1"/>
      <c r="K79" s="1"/>
      <c r="L79" s="1"/>
      <c r="M79" s="1"/>
      <c r="N79" s="1"/>
      <c r="O79" s="1"/>
      <c r="P79" s="1"/>
    </row>
    <row r="80" spans="1:16" s="2" customFormat="1" ht="12.75" hidden="1" customHeight="1">
      <c r="A80" s="69"/>
      <c r="B80" s="69"/>
      <c r="C80" s="74"/>
      <c r="D80" s="74"/>
      <c r="E80" s="74"/>
      <c r="J80" s="1"/>
      <c r="K80" s="1"/>
      <c r="L80" s="1"/>
      <c r="M80" s="1"/>
      <c r="N80" s="1"/>
      <c r="O80" s="1"/>
      <c r="P80" s="1"/>
    </row>
    <row r="81" spans="1:16" s="2" customFormat="1" hidden="1">
      <c r="A81" s="70"/>
      <c r="B81" s="70"/>
      <c r="C81" s="71" t="s">
        <v>39</v>
      </c>
      <c r="D81" s="36"/>
      <c r="E81" s="72"/>
      <c r="J81" s="1"/>
      <c r="K81" s="1"/>
      <c r="L81" s="1"/>
      <c r="M81" s="1"/>
      <c r="N81" s="1"/>
      <c r="O81" s="1"/>
      <c r="P81" s="1"/>
    </row>
    <row r="82" spans="1:16" s="2" customFormat="1" ht="15.6" hidden="1">
      <c r="A82" s="70"/>
      <c r="B82" s="70"/>
      <c r="C82" s="73" t="s">
        <v>35</v>
      </c>
      <c r="D82" s="36"/>
      <c r="E82" s="72"/>
      <c r="J82" s="1"/>
      <c r="K82" s="1"/>
      <c r="L82" s="1"/>
      <c r="M82" s="1"/>
      <c r="N82" s="1"/>
      <c r="O82" s="1"/>
      <c r="P82" s="1"/>
    </row>
  </sheetData>
  <mergeCells count="27">
    <mergeCell ref="A1:P1"/>
    <mergeCell ref="L11:P11"/>
    <mergeCell ref="A55:E55"/>
    <mergeCell ref="A56:E56"/>
    <mergeCell ref="A57:E57"/>
    <mergeCell ref="C60:J60"/>
    <mergeCell ref="D4:P4"/>
    <mergeCell ref="D3:P3"/>
    <mergeCell ref="C64:K64"/>
    <mergeCell ref="A11:A12"/>
    <mergeCell ref="C11:C12"/>
    <mergeCell ref="D11:D12"/>
    <mergeCell ref="E11:E12"/>
    <mergeCell ref="F11:K11"/>
    <mergeCell ref="B11:B12"/>
    <mergeCell ref="C67:E67"/>
    <mergeCell ref="C68:E68"/>
    <mergeCell ref="C69:E69"/>
    <mergeCell ref="C70:E70"/>
    <mergeCell ref="C71:E71"/>
    <mergeCell ref="C77:E77"/>
    <mergeCell ref="C78:E78"/>
    <mergeCell ref="C72:E72"/>
    <mergeCell ref="C73:E73"/>
    <mergeCell ref="C74:E74"/>
    <mergeCell ref="C75:E75"/>
    <mergeCell ref="C76:E76"/>
  </mergeCells>
  <pageMargins left="0.70866141732283472" right="0.70866141732283472" top="0.74803149606299213" bottom="0.74803149606299213" header="0.31496062992125984" footer="0.31496062992125984"/>
  <pageSetup paperSize="9" scale="55" firstPageNumber="12" orientation="landscape" useFirstPageNumber="1" r:id="rId1"/>
  <headerFooter>
    <oddHeader>&amp;R&amp;"Times New Roman,Regular"PROJEKTS 3</oddHeader>
    <oddFooter>&amp;R&amp;"Times New Roman,Regular"&amp;P</oddFooter>
  </headerFooter>
  <drawing r:id="rId2"/>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3.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Pasutitaja_Buvniecibas_kopt</vt:lpstr>
      <vt:lpstr>Buvniecibas_koptame</vt:lpstr>
      <vt:lpstr>Kopsavilkums</vt:lpstr>
      <vt:lpstr>GT_1.karta</vt:lpstr>
      <vt:lpstr>ELT_apgaismojums_1.karta</vt:lpstr>
      <vt:lpstr>Sheet1</vt:lpstr>
      <vt:lpstr>Buvniecibas_koptame!Print_Area</vt:lpstr>
      <vt:lpstr>ELT_apgaismojums_1.karta!Print_Area</vt:lpstr>
      <vt:lpstr>GT_1.karta!Print_Area</vt:lpstr>
      <vt:lpstr>Kopsavilkums!Print_Area</vt:lpstr>
      <vt:lpstr>Pasutitaja_Buvniecibas_kopt!Print_Area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Juris Križanovskis</dc:creator>
  <cp:lastModifiedBy>Liga_Blate</cp:lastModifiedBy>
  <cp:lastPrinted>2013-11-04T15:08:42Z</cp:lastPrinted>
  <dcterms:created xsi:type="dcterms:W3CDTF">2005-05-23T04:50:33Z</dcterms:created>
  <dcterms:modified xsi:type="dcterms:W3CDTF">2013-11-04T15:25:56Z</dcterms:modified>
</cp:coreProperties>
</file>