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10" windowWidth="11355" windowHeight="11640" tabRatio="912" activeTab="0"/>
  </bookViews>
  <sheets>
    <sheet name="Kopizm. apr.1" sheetId="1" r:id="rId1"/>
    <sheet name="DOP-sag" sheetId="2" r:id="rId2"/>
    <sheet name="DOP-uztur" sheetId="3" r:id="rId3"/>
    <sheet name="Visp. būvd." sheetId="4" r:id="rId4"/>
    <sheet name="1-2" sheetId="5" r:id="rId5"/>
    <sheet name="1-3" sheetId="6" r:id="rId6"/>
    <sheet name="1-4" sheetId="7" r:id="rId7"/>
    <sheet name="1-5" sheetId="8" r:id="rId8"/>
    <sheet name="1-6" sheetId="9" r:id="rId9"/>
  </sheets>
  <definedNames>
    <definedName name="_xlnm.Print_Area" localSheetId="4">'1-2'!$A$1:$P$90</definedName>
    <definedName name="_xlnm.Print_Area" localSheetId="5">'1-3'!$A$1:$P$89</definedName>
    <definedName name="_xlnm.Print_Area" localSheetId="6">'1-4'!$A$1:$P$195</definedName>
    <definedName name="_xlnm.Print_Area" localSheetId="7">'1-5'!$A$1:$P$71</definedName>
    <definedName name="_xlnm.Print_Area" localSheetId="8">'1-6'!$A$1:$P$55</definedName>
    <definedName name="_xlnm.Print_Area" localSheetId="1">'DOP-sag'!$A$1:$P$33</definedName>
    <definedName name="_xlnm.Print_Area" localSheetId="2">'DOP-uztur'!$A$1:$P$41</definedName>
    <definedName name="_xlnm.Print_Area" localSheetId="0">'Kopizm. apr.1'!$A$1:$H$56</definedName>
    <definedName name="_xlnm.Print_Area" localSheetId="3">'Visp. būvd.'!$A$1:$P$274</definedName>
    <definedName name="_xlnm.Print_Titles" localSheetId="4">'1-2'!$12:$16</definedName>
    <definedName name="_xlnm.Print_Titles" localSheetId="5">'1-3'!$12:$16</definedName>
    <definedName name="_xlnm.Print_Titles" localSheetId="6">'1-4'!$12:$16</definedName>
    <definedName name="_xlnm.Print_Titles" localSheetId="7">'1-5'!$12:$16</definedName>
    <definedName name="_xlnm.Print_Titles" localSheetId="8">'1-6'!$12:$16</definedName>
    <definedName name="_xlnm.Print_Titles" localSheetId="2">'DOP-uztur'!$12:$16</definedName>
    <definedName name="_xlnm.Print_Titles" localSheetId="0">'Kopizm. apr.1'!$15:$19</definedName>
    <definedName name="_xlnm.Print_Titles" localSheetId="3">'Visp. būvd.'!$12:$16</definedName>
  </definedNames>
  <calcPr fullCalcOnLoad="1"/>
</workbook>
</file>

<file path=xl/sharedStrings.xml><?xml version="1.0" encoding="utf-8"?>
<sst xmlns="http://schemas.openxmlformats.org/spreadsheetml/2006/main" count="2427" uniqueCount="757">
  <si>
    <t>3,2</t>
  </si>
  <si>
    <t>2</t>
  </si>
  <si>
    <t>3</t>
  </si>
  <si>
    <t>4</t>
  </si>
  <si>
    <t>5</t>
  </si>
  <si>
    <t>6</t>
  </si>
  <si>
    <t>7</t>
  </si>
  <si>
    <t>8</t>
  </si>
  <si>
    <t>9</t>
  </si>
  <si>
    <t xml:space="preserve">  PVN 21.00 % no visu celtniecības izmaksu kopējās summas</t>
  </si>
  <si>
    <t>kopā ar PVN:</t>
  </si>
  <si>
    <t>Nr.1</t>
  </si>
  <si>
    <t>ietil-,</t>
  </si>
  <si>
    <t>Tāme sastādīta:</t>
  </si>
  <si>
    <t>m</t>
  </si>
  <si>
    <t>Ls</t>
  </si>
  <si>
    <t>m3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</si>
  <si>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</si>
  <si>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</si>
  <si>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</si>
  <si>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</si>
  <si>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</si>
  <si>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</si>
  <si>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</si>
  <si>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</si>
  <si>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</si>
  <si>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</si>
  <si>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</si>
  <si>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</si>
  <si>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</si>
  <si>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gab</t>
  </si>
  <si>
    <t>KOPĀ TIEŠĀS IZMAKSAS:</t>
  </si>
  <si>
    <t>Darba nosaukums</t>
  </si>
  <si>
    <t>Vienības izmaksas</t>
  </si>
  <si>
    <t xml:space="preserve">Laika </t>
  </si>
  <si>
    <t>apm.lik-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</si>
  <si>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</si>
  <si>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</si>
  <si>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</si>
  <si>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</si>
  <si>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</si>
  <si>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</si>
  <si>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</si>
  <si>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</si>
  <si>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</si>
  <si>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</si>
  <si>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</si>
  <si>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</si>
  <si>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Pārbaudīja</t>
  </si>
  <si>
    <t>Sertifikāta Nr.</t>
  </si>
  <si>
    <t>c/h</t>
  </si>
  <si>
    <t>me,Ls/h</t>
  </si>
  <si>
    <t>Tāme sastādīta</t>
  </si>
  <si>
    <t>likme,</t>
  </si>
  <si>
    <t>gab.</t>
  </si>
  <si>
    <t>PAVISAM KOPĀ</t>
  </si>
  <si>
    <t>KOPĀ</t>
  </si>
  <si>
    <t>Ls/h</t>
  </si>
  <si>
    <t>Par kopējo summu,Ls</t>
  </si>
  <si>
    <t>Kopējā darbietilpība, c/h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</si>
  <si>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</si>
  <si>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</si>
  <si>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</si>
  <si>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</si>
  <si>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</si>
  <si>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</si>
  <si>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</si>
  <si>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</si>
  <si>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</si>
  <si>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</si>
  <si>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</si>
  <si>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</si>
  <si>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</si>
  <si>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Darba devēja sociālais nodoklis 24.09%</t>
  </si>
  <si>
    <t>Pavisam kopā</t>
  </si>
  <si>
    <t>Kopsavilkuma aprēķins pa darbu vai konstruktīvo elementu veidiem</t>
  </si>
  <si>
    <t>EL</t>
  </si>
  <si>
    <t>kg</t>
  </si>
  <si>
    <t>obj.</t>
  </si>
  <si>
    <t>KOPĀ :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</si>
  <si>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</si>
  <si>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</si>
  <si>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</si>
  <si>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</si>
  <si>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</si>
  <si>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Sastādīta</t>
  </si>
  <si>
    <t>gada</t>
  </si>
  <si>
    <t>gada tirgus cenās, pamatojoties uz</t>
  </si>
  <si>
    <t>daļas rasējumiem</t>
  </si>
  <si>
    <t>Tāmes izmaksas</t>
  </si>
  <si>
    <t>D.apm.</t>
  </si>
  <si>
    <t>gb.</t>
  </si>
  <si>
    <t xml:space="preserve">Vispārējie celtniecības un iekšējie speciālie darbi </t>
  </si>
  <si>
    <t>l</t>
  </si>
  <si>
    <t>Būvlaukuma sagatavošana un uzturēšana</t>
  </si>
  <si>
    <t>Būvlaukuma sagatavošanas darbi</t>
  </si>
  <si>
    <t>Būvobjekta uzturēšanas izmaksas</t>
  </si>
  <si>
    <t>0-1</t>
  </si>
  <si>
    <t>0-2</t>
  </si>
  <si>
    <t>1-1,1</t>
  </si>
  <si>
    <t>1-1,2</t>
  </si>
  <si>
    <t>1-1,3</t>
  </si>
  <si>
    <t>1-1,4</t>
  </si>
  <si>
    <t>1-1,5</t>
  </si>
  <si>
    <t>1-1,6</t>
  </si>
  <si>
    <t>1-1,7</t>
  </si>
  <si>
    <t>1-1,8</t>
  </si>
  <si>
    <t>1-2</t>
  </si>
  <si>
    <t>1-3</t>
  </si>
  <si>
    <t>1-4</t>
  </si>
  <si>
    <t>1-5</t>
  </si>
  <si>
    <t>1-6</t>
  </si>
  <si>
    <t>Lokālā tāme Nr.0-1</t>
  </si>
  <si>
    <t>Pagaidu žogs</t>
  </si>
  <si>
    <t>Būvgružu savākšana un transportēšana uz pārstrādi</t>
  </si>
  <si>
    <t>Līg.cena</t>
  </si>
  <si>
    <t>Lokālā tāme Nr.0-2</t>
  </si>
  <si>
    <t>Ofisa modulis 1 gab.</t>
  </si>
  <si>
    <t xml:space="preserve">Celtniecības modulis inventāram </t>
  </si>
  <si>
    <t>Būvlaukuma apsardze</t>
  </si>
  <si>
    <t>Atkritumu konteineri 1 gab.</t>
  </si>
  <si>
    <t>Būvtāfeles izgatavošana un montāža</t>
  </si>
  <si>
    <t>Būvlaukuma vadība (būvlaukuma vadītāja un palīga algas)</t>
  </si>
  <si>
    <t xml:space="preserve"> Maksa par elektroenerģiju</t>
  </si>
  <si>
    <t>mēneši</t>
  </si>
  <si>
    <t>Lokālā tāme Nr.1-1</t>
  </si>
  <si>
    <t>t</t>
  </si>
  <si>
    <t>kopā:</t>
  </si>
  <si>
    <t>Lokālā tāme Nr.1-3</t>
  </si>
  <si>
    <t>1</t>
  </si>
  <si>
    <t>Lokālā tāme Nr.1-4</t>
  </si>
  <si>
    <t>AVK</t>
  </si>
  <si>
    <t>ŪK</t>
  </si>
  <si>
    <t>18</t>
  </si>
  <si>
    <t>Izdevumi darba drošībai būvlaukumā: margas, norobežojošās lentes, informācijas zīmes</t>
  </si>
  <si>
    <t>Darbu veikšanas projekta izstrāde</t>
  </si>
  <si>
    <t>Objekta sagatavošana nodošanai: tīrīšana, atzinumu savākšana, ekspluatācijas rokasgrāmatas</t>
  </si>
  <si>
    <t>Celtniecības modulis 3 gab</t>
  </si>
  <si>
    <t>Celtniecības,ofisa,noliktavas  moduļu atvešana,uzstādīšana,aizvešana</t>
  </si>
  <si>
    <t xml:space="preserve">Šķembu pamatojuma ierīkošana </t>
  </si>
  <si>
    <t>Veidņu uzstādīšana, nojaukšana, nomas maksa un veidņu materiālu izmaksa</t>
  </si>
  <si>
    <t>Kāpņu,pandusu  stiegrošana</t>
  </si>
  <si>
    <t>Monolīto kāpņu,pandusu betonēšana, betons B20</t>
  </si>
  <si>
    <t>Vispārējie celtniecības darbi</t>
  </si>
  <si>
    <t>Apmest sienas ar Knauf MP 75</t>
  </si>
  <si>
    <t>Knauf MP 75</t>
  </si>
  <si>
    <t xml:space="preserve">Knauf Stuc-Primer </t>
  </si>
  <si>
    <t>Līdzināt,špaktelēt iekšsienas ar Knauf Multi-finish</t>
  </si>
  <si>
    <t xml:space="preserve">Knauf Multi-Finish </t>
  </si>
  <si>
    <t xml:space="preserve">Knauf Tiefengrund LF </t>
  </si>
  <si>
    <t>Amortizējošā lenta  vienpus., pašlīm. 70 mm</t>
  </si>
  <si>
    <t>Dībelis  6/40 = 100 gb./Paka</t>
  </si>
  <si>
    <t>100 gb.</t>
  </si>
  <si>
    <t>GKF plāksnes  12,5 mm 1200 x 2600 HRAK</t>
  </si>
  <si>
    <t>Skrūves, smalka vītne TN 3,5 x 25 mm =1000 gb./Paka</t>
  </si>
  <si>
    <t>1000 gb</t>
  </si>
  <si>
    <t>Skrūves, smalka vītne TN 3,5 x 35 mm =1000 gb./Paka</t>
  </si>
  <si>
    <t>Uniflott 25 kg-maiss</t>
  </si>
  <si>
    <t>Fugenfüller (špaktele) Leicht 25 kg-maiss</t>
  </si>
  <si>
    <t>Papīra lenta 150 m-rullis</t>
  </si>
  <si>
    <t xml:space="preserve">Stūru aizsargšina 31/31/04 3000 mm </t>
  </si>
  <si>
    <t>Alum. stūru aizsarglenta 52 mm = rullis 30 m</t>
  </si>
  <si>
    <t>Amortizējošā lenta  vienpus., pašlīm.70 mm</t>
  </si>
  <si>
    <t>GKBI plāksnes  12,5 mm 1200 x 2600 HRAK</t>
  </si>
  <si>
    <t>Ģipškartona starpsienas</t>
  </si>
  <si>
    <t xml:space="preserve">Sienu gruntēšana ar lateksa ūdens bāzes gruntskrāsu Scotte Grund </t>
  </si>
  <si>
    <t xml:space="preserve">Sienu krāsošana ar tonētu lateksa bāzes krāsu Beckerplast  (2 kārtās) </t>
  </si>
  <si>
    <t>Hidroizolācijas ieklāšana sienām DEITERMANN DS 2x vai analoga</t>
  </si>
  <si>
    <t>Sienu virsmas gruntēšana ar mira 4120 (1:3)</t>
  </si>
  <si>
    <t xml:space="preserve">Flīzēt sienas ar keramiskajām flīzēm </t>
  </si>
  <si>
    <t xml:space="preserve">keramiskas flīzes </t>
  </si>
  <si>
    <t xml:space="preserve">flīžu līme </t>
  </si>
  <si>
    <t xml:space="preserve"> šuvotājs</t>
  </si>
  <si>
    <t>Ierīkot ģipškartona starpsienas  (2xGKF+2xGKF;b=100mm) pa metāla profilu karkasu ar 50mm akmensvates izolāciju  (EI 60)</t>
  </si>
  <si>
    <t>Paroc UNS 37 IL b=50mm</t>
  </si>
  <si>
    <t>UW-P 50/4000 Starps.konstr. Knauf</t>
  </si>
  <si>
    <t>CW-P 50/4000 Starps.konstr. Knauf</t>
  </si>
  <si>
    <t xml:space="preserve">Ierīkot ģipškartona starpsienas  (2xGKBI+2xGKBI;b=100mm) pa metāla profilu karkasu ar 75mm akmensvates izolāciju </t>
  </si>
  <si>
    <t>Margas</t>
  </si>
  <si>
    <t xml:space="preserve">Ierīkot kāpņu margas </t>
  </si>
  <si>
    <t>t.m.</t>
  </si>
  <si>
    <t>Grīdu konstrukcijas</t>
  </si>
  <si>
    <t>Grīdu tips GG-01</t>
  </si>
  <si>
    <t>Ierīkot  izolācijas slāni b=100mm</t>
  </si>
  <si>
    <t>Ierīkot  armatūras sietu grīdās</t>
  </si>
  <si>
    <t>armartūras siets d=4 100x100</t>
  </si>
  <si>
    <t>distanceri</t>
  </si>
  <si>
    <t>Betona kārtas izbūve b=70mm</t>
  </si>
  <si>
    <t>Grīdu tips GG-02</t>
  </si>
  <si>
    <t>Grīdu tips GG-03</t>
  </si>
  <si>
    <t>Grīdu tips GG-04</t>
  </si>
  <si>
    <t>Hidroizolācijas ieklāšana grīdām</t>
  </si>
  <si>
    <t>Betona kārtas izbūve b=20mm</t>
  </si>
  <si>
    <t>Grīdu tips GG-05</t>
  </si>
  <si>
    <t>Slīpētas betona kārtas izbūve b=20mm</t>
  </si>
  <si>
    <t>Grīdu tips GP-01</t>
  </si>
  <si>
    <t>Ierīkot skaņas izolācijas slāni b=30mm</t>
  </si>
  <si>
    <t>Paroc ROB 50</t>
  </si>
  <si>
    <t>Grīdu tips GP-02</t>
  </si>
  <si>
    <t>Keramzītbetona kārtas izbūve b=80mm</t>
  </si>
  <si>
    <t>Grīdu tips GP-03</t>
  </si>
  <si>
    <t>Grīdu tips GP-05</t>
  </si>
  <si>
    <t>Keramzītbetona kārtas izbūve b=70mm</t>
  </si>
  <si>
    <t>Grīdu segumi</t>
  </si>
  <si>
    <t xml:space="preserve">Flīzēt  grīdas </t>
  </si>
  <si>
    <t xml:space="preserve">akmens masas flīzes </t>
  </si>
  <si>
    <t>flīžu līme</t>
  </si>
  <si>
    <t>Ierīkot nodilumizturīgu linoleju grīdās</t>
  </si>
  <si>
    <t>Ierīkot dabīgo linoleju grīdās</t>
  </si>
  <si>
    <t>Ierīkot linoleja grīdlīstes</t>
  </si>
  <si>
    <t>Ierīkot flīžu grīdlīstes</t>
  </si>
  <si>
    <t>ESTPLAST EPS150  FS25 b=100</t>
  </si>
  <si>
    <t>Tvaika izolācija</t>
  </si>
  <si>
    <t>6,1</t>
  </si>
  <si>
    <t>6,2</t>
  </si>
  <si>
    <t>6,3</t>
  </si>
  <si>
    <t>6,4</t>
  </si>
  <si>
    <t>6,5</t>
  </si>
  <si>
    <t>6,6</t>
  </si>
  <si>
    <t>6,7</t>
  </si>
  <si>
    <t>6,8</t>
  </si>
  <si>
    <t>6,9</t>
  </si>
  <si>
    <t>6,10</t>
  </si>
  <si>
    <t>6,11</t>
  </si>
  <si>
    <t>6,12</t>
  </si>
  <si>
    <t>6,13</t>
  </si>
  <si>
    <t>6,14</t>
  </si>
  <si>
    <t>6,15</t>
  </si>
  <si>
    <t>6,16</t>
  </si>
  <si>
    <t>6,17</t>
  </si>
  <si>
    <t>6,18</t>
  </si>
  <si>
    <t>6,19</t>
  </si>
  <si>
    <t>6,20</t>
  </si>
  <si>
    <t>6,21</t>
  </si>
  <si>
    <t>6,22</t>
  </si>
  <si>
    <t>6,23</t>
  </si>
  <si>
    <t>6,24</t>
  </si>
  <si>
    <t>6,25</t>
  </si>
  <si>
    <t>6,26</t>
  </si>
  <si>
    <t>6,27</t>
  </si>
  <si>
    <t>6,28</t>
  </si>
  <si>
    <t>6,29</t>
  </si>
  <si>
    <t>6,30</t>
  </si>
  <si>
    <t>6,31</t>
  </si>
  <si>
    <t>6,32</t>
  </si>
  <si>
    <t>6,33</t>
  </si>
  <si>
    <t>6,34</t>
  </si>
  <si>
    <t>6,35</t>
  </si>
  <si>
    <t>6,36</t>
  </si>
  <si>
    <t>6,37</t>
  </si>
  <si>
    <t>6,38</t>
  </si>
  <si>
    <t>6,39</t>
  </si>
  <si>
    <t>6,40</t>
  </si>
  <si>
    <t>6,41</t>
  </si>
  <si>
    <t>6,42</t>
  </si>
  <si>
    <t>Ierīkot parastā ģipškartona GKB 12.5mm piekārtos griestus pa metāla profilu un stiprinājumu sistēmu KNAUF D113</t>
  </si>
  <si>
    <t>Ierīkot KNAUF apkalpošanas lūkas</t>
  </si>
  <si>
    <t>Ģipškartona griestu šuvju aizdare ar Uniflott, iestrādājot šuvēs sietiņlentu, slīpēšana</t>
  </si>
  <si>
    <t>Nobeiguma špakteļmasas kārtas uzklāšana,  slīpēšana</t>
  </si>
  <si>
    <t xml:space="preserve">Minerālplātņu (600x600) iekārto griestu montāža </t>
  </si>
  <si>
    <t>Plāksne Akusto Melody 600x600</t>
  </si>
  <si>
    <t>Galvenais profils 3,6m</t>
  </si>
  <si>
    <t>Šķērsprofils 1,2m</t>
  </si>
  <si>
    <t xml:space="preserve">Šķērsprofils 0,6m </t>
  </si>
  <si>
    <t>Perimetra profils 3,0m</t>
  </si>
  <si>
    <t xml:space="preserve">Iekare T veida profilam   </t>
  </si>
  <si>
    <t xml:space="preserve">Stieple ar cilpu,50cm      </t>
  </si>
  <si>
    <t xml:space="preserve">Enkurnagla 6x35 </t>
  </si>
  <si>
    <t>Līdzināt,špaktelēt griestus ar Knauf Boardfinish</t>
  </si>
  <si>
    <t xml:space="preserve">Knauf Board-Finish </t>
  </si>
  <si>
    <t>Līdzināt,špaktelēt griestus ar Knauf Multi-finish</t>
  </si>
  <si>
    <t>Griestu gruntēšana ar lateksa ūdens bāzes gruntskrāsu Scotte Grund</t>
  </si>
  <si>
    <t>Griestu krāsošana ar lateksa bāzes krāsu Beckerplast 3</t>
  </si>
  <si>
    <t>7,1</t>
  </si>
  <si>
    <t>7,2</t>
  </si>
  <si>
    <t>7,3</t>
  </si>
  <si>
    <t>7,4</t>
  </si>
  <si>
    <t>7,5</t>
  </si>
  <si>
    <t>7,6</t>
  </si>
  <si>
    <t>7,7</t>
  </si>
  <si>
    <t>7,8</t>
  </si>
  <si>
    <t>7,9</t>
  </si>
  <si>
    <t>Fasāde</t>
  </si>
  <si>
    <t>Sastatņu montāža un demontāža</t>
  </si>
  <si>
    <t>Sastatņu īre</t>
  </si>
  <si>
    <t>Siltuma izolācijas ierīkošana sienām</t>
  </si>
  <si>
    <t>silikons</t>
  </si>
  <si>
    <t>Dībeļi</t>
  </si>
  <si>
    <t xml:space="preserve">Ārējo stūru ierīkošana ailām </t>
  </si>
  <si>
    <t>PVC stūri ar sietu</t>
  </si>
  <si>
    <t>Armējošā sieta iestrāde sienās</t>
  </si>
  <si>
    <t>PVC siets (8x8mm)</t>
  </si>
  <si>
    <t>Sakret BAK 25kg Līmēšanas un armēšanas java</t>
  </si>
  <si>
    <t>Ierīkot dekoratīvo apmetumu fasādei</t>
  </si>
  <si>
    <t xml:space="preserve">Knauf Mineralputz Diamant Reibeputz </t>
  </si>
  <si>
    <t>Fasādes krāsošana</t>
  </si>
  <si>
    <t>Tonēta egalizācijas krāsa</t>
  </si>
  <si>
    <t xml:space="preserve">līmjava SAKRET BK </t>
  </si>
  <si>
    <t>Paroc Fas 3 b=50mm</t>
  </si>
  <si>
    <t>Durvis, vārti</t>
  </si>
  <si>
    <t>Iekšdurvis</t>
  </si>
  <si>
    <t>9,1</t>
  </si>
  <si>
    <t>9,2</t>
  </si>
  <si>
    <t>9,3</t>
  </si>
  <si>
    <t>9,4</t>
  </si>
  <si>
    <t>9,5</t>
  </si>
  <si>
    <t>9,6</t>
  </si>
  <si>
    <t>9,7</t>
  </si>
  <si>
    <t>9,8</t>
  </si>
  <si>
    <t>9,9</t>
  </si>
  <si>
    <t>9,10</t>
  </si>
  <si>
    <t>9,11</t>
  </si>
  <si>
    <t>9,12</t>
  </si>
  <si>
    <t>Logi</t>
  </si>
  <si>
    <t>Ierīkot ārējas skārda palodzes un lāseņus ar PDF pārklājumu</t>
  </si>
  <si>
    <t>8,1</t>
  </si>
  <si>
    <t>8,2</t>
  </si>
  <si>
    <t>8,3</t>
  </si>
  <si>
    <t>8,4</t>
  </si>
  <si>
    <t>8,5</t>
  </si>
  <si>
    <t>8,6</t>
  </si>
  <si>
    <t>10,1</t>
  </si>
  <si>
    <t>kompl.</t>
  </si>
  <si>
    <t>11,1</t>
  </si>
  <si>
    <t>1-1,9</t>
  </si>
  <si>
    <t>1-1,10</t>
  </si>
  <si>
    <t>1-1,11</t>
  </si>
  <si>
    <t>Sienu apdare</t>
  </si>
  <si>
    <t>Grīdu konstrukcijas ,segumi</t>
  </si>
  <si>
    <t>Griesti, apdare</t>
  </si>
  <si>
    <t>Inženierkomunikācijas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</si>
  <si>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</si>
  <si>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</si>
  <si>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</si>
  <si>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</si>
  <si>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</si>
  <si>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</si>
  <si>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</si>
  <si>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</si>
  <si>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</si>
  <si>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</si>
  <si>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</si>
  <si>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</si>
  <si>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</si>
  <si>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</si>
  <si>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</si>
  <si>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</si>
  <si>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</si>
  <si>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</si>
  <si>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</si>
  <si>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</si>
  <si>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</si>
  <si>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</si>
  <si>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</si>
  <si>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</si>
  <si>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</si>
  <si>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</si>
  <si>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</si>
  <si>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</si>
  <si>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</si>
  <si>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</si>
  <si>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Ūdensapgāde un kanalizācija. Iekšējie tīkli ŪK.</t>
  </si>
  <si>
    <t xml:space="preserve">Apkure </t>
  </si>
  <si>
    <t>Radiators BUDERUS Logatrend VK-Profil Tips 21-300/600 mm</t>
  </si>
  <si>
    <t>Radiators BUDERUS Logatrend VK-Profil Tips 22-500/400 mm</t>
  </si>
  <si>
    <t>Radiators BUDERUS Logatrend VK-Profil Tips 22-500/500 mm</t>
  </si>
  <si>
    <t>Radiators BUDERUS Logatrend VK-Profil Tips 22-500/800 mm</t>
  </si>
  <si>
    <t>Radiators BUDERUS Logatrend VK-Profil Tips 22-900/900 mm</t>
  </si>
  <si>
    <t>Radiators BUDERUS Logatrend VK-Profil Tips 22-900/1000 mm</t>
  </si>
  <si>
    <t>Radiatora pieslēguma dubultbloks 1/2'' x 3/x'' ĀV</t>
  </si>
  <si>
    <t>Konusuzgrieznis kapara caurulei 15 mm 3/4'' (pāris)</t>
  </si>
  <si>
    <t xml:space="preserve">Termostatgalva Danfoss RTD 3130 Inova </t>
  </si>
  <si>
    <t xml:space="preserve">Radiatoru stiprinājumi </t>
  </si>
  <si>
    <t>Radiatora korķis 1/2''''</t>
  </si>
  <si>
    <t>Radiatora atgaisotājs</t>
  </si>
  <si>
    <t>Balansējošais vārsts Oventrop Hydrocontrol R DN10</t>
  </si>
  <si>
    <t>Lodveida ventilis Oventrop Optibal R DN15</t>
  </si>
  <si>
    <t>Cietā plastmasas caurule D 16x2,0</t>
  </si>
  <si>
    <t xml:space="preserve"> m </t>
  </si>
  <si>
    <t>Cietā plastmasas caurule D 18x2,0</t>
  </si>
  <si>
    <t>Cietā plastmasas caurule D 20x2,25</t>
  </si>
  <si>
    <t>Cietā plastmasas caurule D 25x2,5</t>
  </si>
  <si>
    <t>Cietā plastmasas caurule D 32x3,0</t>
  </si>
  <si>
    <t>Cietā plastmasas caurule D 40x4,0</t>
  </si>
  <si>
    <t>Cietā plastmasas caurule D 50x4,5</t>
  </si>
  <si>
    <t>Cietā plastmasas caurule D 63x6,0</t>
  </si>
  <si>
    <t>Vara cauruļvadu veidgabali</t>
  </si>
  <si>
    <t>ISOPIPE kaučuka tipa izolācija  D 15/13 mm</t>
  </si>
  <si>
    <t>ISOPIPE kaučuka tipa izolācija  D 18/13 mm</t>
  </si>
  <si>
    <t>ISOPIPE kaučuka tipa izolācija  D 22/13 mm</t>
  </si>
  <si>
    <t>ISOPIPE kaučuka tipa izolācija  D 28/19 mm</t>
  </si>
  <si>
    <t>Siltumizolācijas stiprināšanas palīgmateriāli (lenta, klipši ...)</t>
  </si>
  <si>
    <t>Alva, lodpasta, gāze un citi palīgmateriāli</t>
  </si>
  <si>
    <t>kopsk.</t>
  </si>
  <si>
    <t>Telpas termostats</t>
  </si>
  <si>
    <t>Silto grīdu caurule UPONOR - UNIPIPE 16x2</t>
  </si>
  <si>
    <t xml:space="preserve">UPONOR - UNIPIPE cauruļu stiprīnājumi-sliede </t>
  </si>
  <si>
    <t>UPONOR - UNIPIPE adapteri 16x3 /4'' FT</t>
  </si>
  <si>
    <t>UPONOR - UNIPIPE  silto grīdu kolektors - 8 zari</t>
  </si>
  <si>
    <t>UPONOR - UNIPIPE  silto grīdu kolektors - 11 zari</t>
  </si>
  <si>
    <t>UPONOR - UNIPIPE  silto grīdu siltumizolācija ar pārklājumu 27-2 eps 040 des</t>
  </si>
  <si>
    <t xml:space="preserve"> m² </t>
  </si>
  <si>
    <t xml:space="preserve">UPONOR - UNIPIPE  sānu šuve </t>
  </si>
  <si>
    <t>UPONOR - UNIPIPE  betona plastifikātors</t>
  </si>
  <si>
    <t>UPONOR - UNIPIPE  kolektora skapis zemapmetuma</t>
  </si>
  <si>
    <t>6-ceļu kontroles iekārta</t>
  </si>
  <si>
    <t>UPONOR - UNIPIPE  lente</t>
  </si>
  <si>
    <t>rullis</t>
  </si>
  <si>
    <t>UPONOR - UNIPIPE  kolektora izpildmehānisms 230V</t>
  </si>
  <si>
    <t>Filtrs DN 50</t>
  </si>
  <si>
    <t>Cauruļvadu stiprinājumi</t>
  </si>
  <si>
    <t>Izolācijas palīgmateriāli</t>
  </si>
  <si>
    <t>Elektromateriāli</t>
  </si>
  <si>
    <t>pārplūdes reste  TVA 600-100</t>
  </si>
  <si>
    <t>apaļš drosseļvarsts IRIS-100</t>
  </si>
  <si>
    <t>apaļš drosseļvarsts IRIS-125</t>
  </si>
  <si>
    <t>apaļš drosseļvarsts IRIS-160</t>
  </si>
  <si>
    <t>apaļš drosseļvarsts IRIS-200</t>
  </si>
  <si>
    <t>apaļš drosseļvarsts IRIS-250</t>
  </si>
  <si>
    <t>apaļš drosseļvarsts IRIS-315</t>
  </si>
  <si>
    <t>kantains droseļvārsts UTK 500x350</t>
  </si>
  <si>
    <t>apaļš gaisa vads  SR 100</t>
  </si>
  <si>
    <t>apaļš gaisa vads  SR 125</t>
  </si>
  <si>
    <t>apaļš gaisa vads  SR 160</t>
  </si>
  <si>
    <t>akmens vates izolācija PAROC LAM 60</t>
  </si>
  <si>
    <t>m²</t>
  </si>
  <si>
    <t>akmens vates izolācija PAROC LAM 100</t>
  </si>
  <si>
    <t>veidgabali</t>
  </si>
  <si>
    <t xml:space="preserve">cauruļvadu fasondaļas </t>
  </si>
  <si>
    <t>montāžas komplekts</t>
  </si>
  <si>
    <t>kantains trokšņa slāpētajs 1800x1000x2100</t>
  </si>
  <si>
    <t>difuzors KSO 100</t>
  </si>
  <si>
    <t>difuzors KSO 125</t>
  </si>
  <si>
    <t>difuzors KSO 200</t>
  </si>
  <si>
    <t>difuzors KE 100</t>
  </si>
  <si>
    <t>difuzors KE 125</t>
  </si>
  <si>
    <t>difuzors KE 160</t>
  </si>
  <si>
    <t>difuzors KE 200</t>
  </si>
  <si>
    <t>pārplūdes reste  TVA 700-100</t>
  </si>
  <si>
    <t>kantains gaisa vads 1400x1000</t>
  </si>
  <si>
    <t>kantains gaisa vads 1800x1000</t>
  </si>
  <si>
    <t>freons</t>
  </si>
  <si>
    <t>plastmasas kanalizācijas caurule  ø25</t>
  </si>
  <si>
    <t>aukstumizolācijas ARMAFLEX</t>
  </si>
  <si>
    <t>ārējais agregātu stiprinājumi</t>
  </si>
  <si>
    <t>jumta  trokšņa slāpētajs SSD 400</t>
  </si>
  <si>
    <t>lokanais savienojums  ASS 400</t>
  </si>
  <si>
    <t>apaļš drosseļvārsts IRIS-250</t>
  </si>
  <si>
    <t>apaļš  ugunsdrošs vārsts BSD 250</t>
  </si>
  <si>
    <t>apaļš  ugunsdrošs vārsts BSD 315</t>
  </si>
  <si>
    <t>akmens vates izolācija PAROC LAM 80</t>
  </si>
  <si>
    <t xml:space="preserve">jumta ventilators DHS 355E4              </t>
  </si>
  <si>
    <t>jumta  trokšņa slāpētajs SSD 355</t>
  </si>
  <si>
    <t>difuzors KSO 160</t>
  </si>
  <si>
    <t>apaļš drosseļvārsts IRIS-100</t>
  </si>
  <si>
    <t>apaļš drosseļvārsts IRIS-125</t>
  </si>
  <si>
    <t>apaļš drosseļvārsts IRIS-160</t>
  </si>
  <si>
    <t>apaļš  ugunsdrošs vārsts BSD 160</t>
  </si>
  <si>
    <t>apaļš  gaisa vads  SR 100</t>
  </si>
  <si>
    <t>apaļš  gaisa vads  SR 125</t>
  </si>
  <si>
    <t xml:space="preserve">jumta ventilators DHS 225EZ           </t>
  </si>
  <si>
    <t>jumta  trokšņa slāpētajs SSD 225</t>
  </si>
  <si>
    <t>lokanais savienojums  ASS 255</t>
  </si>
  <si>
    <t>apaļš  ugunsdrošs vārsts BSD 200</t>
  </si>
  <si>
    <t>jumta kārba</t>
  </si>
  <si>
    <t>apaļš drosseļvārsts IRIS-200</t>
  </si>
  <si>
    <t>vārsts ar el. Piedzieņu VKM 225</t>
  </si>
  <si>
    <t>Sistēma  N-10</t>
  </si>
  <si>
    <t>vārsts ar el.piedzieņu VKM 400</t>
  </si>
  <si>
    <t>Sistēma  N11</t>
  </si>
  <si>
    <t>vārsts ar el.piedzieņu VKM 355</t>
  </si>
  <si>
    <t>Sistēma  N-12</t>
  </si>
  <si>
    <t>apaļš  droseļvārsts IRIS-125</t>
  </si>
  <si>
    <t>apaļš  droseļvārsts IRIS-160</t>
  </si>
  <si>
    <t xml:space="preserve">jumta ventilators BVD 630/30-6 </t>
  </si>
  <si>
    <t>Sistēma  Nd-2</t>
  </si>
  <si>
    <t xml:space="preserve">Ventilācija </t>
  </si>
  <si>
    <t xml:space="preserve"> Aukstais ūdensvads Ū1</t>
  </si>
  <si>
    <t>1.</t>
  </si>
  <si>
    <t>Kompl.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</si>
  <si>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</si>
  <si>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</si>
  <si>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</si>
  <si>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</si>
  <si>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</si>
  <si>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</si>
  <si>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</si>
  <si>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</si>
  <si>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</si>
  <si>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</si>
  <si>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</si>
  <si>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</si>
  <si>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</si>
  <si>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</si>
  <si>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</si>
  <si>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</si>
  <si>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 xml:space="preserve"> Ugunsdzēsības ūdensvads Ū2</t>
  </si>
  <si>
    <t>Pārnēsājamais putu ugunsdzēsības aparāts 6kg</t>
  </si>
  <si>
    <t xml:space="preserve">    Karstais ūdensvads T3, T4</t>
  </si>
  <si>
    <t>14.</t>
  </si>
  <si>
    <t xml:space="preserve">   Sadzīves kanalizācija K1</t>
  </si>
  <si>
    <t>Kompl</t>
  </si>
  <si>
    <t xml:space="preserve">Seklā dušas vācele ar sifonu, novadīšanas un pārplūšanas armatūru, pašnoslēdzošu jaucēju un dušas komplektu ar dušas galviņu </t>
  </si>
  <si>
    <t>Gab.</t>
  </si>
  <si>
    <t>Noslēgarmatūra – lodveida ventilis d=15</t>
  </si>
  <si>
    <t>Noslēgarmatūra – lodveida ventilis d=20</t>
  </si>
  <si>
    <t>Noslēgarmatūra – lodveida ventilis d=25</t>
  </si>
  <si>
    <t>Noslēgarmatūra – lodveida ventilis d=40</t>
  </si>
  <si>
    <t>Noslēgarmatūra – lodveida ventilis d=32</t>
  </si>
  <si>
    <t>Tukšošanas krāns d=15</t>
  </si>
  <si>
    <t>Ārējais laistīšanas krāns ar lokano šļūteni L=30m d=15</t>
  </si>
  <si>
    <t>Daudzslāņu plastmasas un metāla kompozītcaurule  PN10 ar stiprin. un ar pretkondensāta izolāciju, piem.  Unipipe » (ar presētiem savienojumiem) 16x2,0</t>
  </si>
  <si>
    <t>Daudzslāņu plastmasas un metāla kompozītcaurule  PN10 ar stiprin. un ar pretkondensāta izolāciju, piem « Unipipe (ar presētiem savienojumiem) 18x2,0</t>
  </si>
  <si>
    <t>Daudzslāņu plastmasas un metāla kompozītcaurule  PN10 ar stiprin., piem « Unipipe, ar pretkondensāta izolāciju (ar presētiem savienojumiem) 20x2,25</t>
  </si>
  <si>
    <t>Daudzslāņu plastmasas un metāla kompozītcaurule  PN10 ar stiprin., piem « Unipipe, ar pretkondensāta izolāciju (ar presētiem savienojumiem) 25x2.5</t>
  </si>
  <si>
    <t>Daudzslāņu plastmasas un metāla kompozītcaurule  PN10 ar stiprin., piem « Unipipe, ar pretkondensāta izolāciju (ar presētiem savienojumiem) 32x3.0</t>
  </si>
  <si>
    <t>Daudzslāņu plastmasas un metāla kompozītcaurule  PN10 ar stiprin., piem « Unipipe, ar pretkondensāta izolāciju (ar presētiem savienojumiem) 40x4.0</t>
  </si>
  <si>
    <t>Daudzslāņu plastmasas un metāla kompozītcaurule  PN10 ar stiprin., piem « Unipipe, ar pretkondensāta izolāciju (ar presētiem savienojumiem) 50x4.5</t>
  </si>
  <si>
    <t>Stopkrāns  d=16</t>
  </si>
  <si>
    <t>Noslēgarmatūra- aizbīdnis d=50</t>
  </si>
  <si>
    <t>Ugunsdzēsības krāns ar ventili, stobru, izplūdes sprauslu un šļūteni L=20m, skapī d=50</t>
  </si>
  <si>
    <t>Noslēgarmatūra –lodveida ventilis d=15</t>
  </si>
  <si>
    <t>Noslēgarmatūra –lodveida ventilis d=20</t>
  </si>
  <si>
    <t>Noslēgarmatūra –lodveida ventilis d=25</t>
  </si>
  <si>
    <t>Noslēgarmatūra –lodveida ventilis d=32</t>
  </si>
  <si>
    <t>Pretvārsts d=15</t>
  </si>
  <si>
    <t>Termoregulators d/15</t>
  </si>
  <si>
    <t>Automātiskais caurplūdumu regulējošais ventilis d=15</t>
  </si>
  <si>
    <t>Daudzslāņu plastmasas un metāla kompozītcaurule  PN10 ar stiprin. un siltumizolāciju, piem.  Unipipe »  16x2,0</t>
  </si>
  <si>
    <t>Daudzslāņu plastmasas un metāla kompozītcaurule  PN10 ar stiprin. un siltumizolāciju, piem.« Unipipe »  18x2,0</t>
  </si>
  <si>
    <t>Daudzslāņu plastmasas un metāla kompozītcaurule  PN10 ar stiprin., un siltumizolāciju ,piem « Unipipe »  20x2,25</t>
  </si>
  <si>
    <t>Daudzslāņu plastmasas un metāla kompozītcaurule  PN10 ar stiprin., un siltumizolāciju ,piem « Unipipe »  25x2.5</t>
  </si>
  <si>
    <t>Daudzslāņu plastmasas un metāla kompozītcaurule  PN10 ar stiprin., un siltumizolāciju ,piem « Unipipe »  32x3.0</t>
  </si>
  <si>
    <t xml:space="preserve">Daudzslāņu plastmasas un metāla kompozītcaurule  PN10 ar stiprin., un siltumizolāciju ,piem « Unipipe » 40x4.0 </t>
  </si>
  <si>
    <t>Traps ar hidroslēgu, ar tērauda režģi  d=100</t>
  </si>
  <si>
    <t>Revīzija uz stāvvada d=100</t>
  </si>
  <si>
    <t>Tīrīšanas lūciņas ierīkošana grīdā d=100</t>
  </si>
  <si>
    <t>Vēdināšanas izvada uzgalis d=100</t>
  </si>
  <si>
    <t>Pretuguns aploces d=110</t>
  </si>
  <si>
    <t>Pie virsmas stiprin. gaism. ar elektron. dros., ''Trilux'' vai tehn. līdzvērt.; 7132/58/830; IP54</t>
  </si>
  <si>
    <t>k-ts</t>
  </si>
  <si>
    <t>Tas pats, ar 1h akkumul.;7132/58/830; IP54</t>
  </si>
  <si>
    <t>Pie virsmas stiprin. gaism. ar elektron. dros., ''Trilux'' vai tehn. līdzvērt.; ARAGON 258/830; IP66</t>
  </si>
  <si>
    <t>Pie virsmas stiprin. gaism. , ''Trilux'' vai tehn. līdzvērt.; 7483/2xTCL24 CENTA S ; IP54</t>
  </si>
  <si>
    <t>Iebūvēts. gaism. ar elektron. dros., ''Trilux'' vai tehn. līdzvērt.; ENTERIO M73 RMV 418/830 ; IP20</t>
  </si>
  <si>
    <t>Tas pats, ar 1h akkumul.; ENTERIO M73  RMV 418/830 ; IP20</t>
  </si>
  <si>
    <t>Ambiella CHR 2TCD26 COMP iebūvēts. gaism., ''Trilux'' vai tehn. līdzvērt.; 2x26W ; IP20</t>
  </si>
  <si>
    <t>Pie sienas stiprin. gaism.; 1x26W ; IP44</t>
  </si>
  <si>
    <t>Gaismeklis ''Izeja'' ar 1h akkumulatoru ar gaismas diodi; 9W</t>
  </si>
  <si>
    <t>Infrasarkanais kustības sensors, stiprināms pie griestiem, IP44</t>
  </si>
  <si>
    <t>Z/apm slēdzis vientaustiņa, IP20</t>
  </si>
  <si>
    <t>Z/apm slēdzis divtaustiņu, IP20</t>
  </si>
  <si>
    <t>Z/reģ slēdzis vientaustiņa, IP20</t>
  </si>
  <si>
    <t>Z/reģ slēdzis divtaustiņu, IP20</t>
  </si>
  <si>
    <t>Z/apm pārslēdzis vientaustiņa, IP44</t>
  </si>
  <si>
    <t>Z/apm slēdzis vientaustiņa, IP44</t>
  </si>
  <si>
    <t>Z/reģ slēdzis vientaustiņa, IP44</t>
  </si>
  <si>
    <t>Vara kabelis MMJ 3x1,5</t>
  </si>
  <si>
    <t>Vara kabelis MMJ 4x1,5</t>
  </si>
  <si>
    <t>PVC caurule Ø20mm</t>
  </si>
  <si>
    <t>Nozarkārba</t>
  </si>
  <si>
    <t>Montāžas metālizstrādājumi</t>
  </si>
  <si>
    <t>Montāžas palīgmateriāli</t>
  </si>
  <si>
    <t>Kabeļu gala apdare EPKT 0015</t>
  </si>
  <si>
    <t>Elektroapgāde. Iekšējie tīkli EL</t>
  </si>
  <si>
    <t>Ēkas konstrukciju izbūve</t>
  </si>
  <si>
    <t>5,1</t>
  </si>
  <si>
    <t>4,1</t>
  </si>
  <si>
    <t>4,2</t>
  </si>
  <si>
    <t>4,3</t>
  </si>
  <si>
    <t>4,4</t>
  </si>
  <si>
    <t>4,5</t>
  </si>
  <si>
    <t>4,6</t>
  </si>
  <si>
    <t>4,7</t>
  </si>
  <si>
    <t>Labiekārtošana</t>
  </si>
  <si>
    <t>1. Zemes darbi</t>
  </si>
  <si>
    <t>Augsnes kārtas  noņemšana  (h=0,45m) to iekraujot a/t un transports uz atbērtni</t>
  </si>
  <si>
    <t>Gultnes veidošana :</t>
  </si>
  <si>
    <t>h=0,55m</t>
  </si>
  <si>
    <t>Gultnes blietēšana ar mehānismiem</t>
  </si>
  <si>
    <t>2. Ceļu izbūves darbi</t>
  </si>
  <si>
    <t xml:space="preserve"> Drenējošās smilts slāņa h=30 cm izbūve</t>
  </si>
  <si>
    <t>Dolomīta šķembu maisījuma fr. 40/75  izbūve, h=20 cm</t>
  </si>
  <si>
    <t>Dolomīta šķembu maisījuma fr. 40/75  izbūve, h=15 cm</t>
  </si>
  <si>
    <t>Betona apmaļu izbūve uz betona C12/15 pamata, uz šķembu maisījuma 0/56, h=10 cm:</t>
  </si>
  <si>
    <t xml:space="preserve">- BR 100.30.15 </t>
  </si>
  <si>
    <t>- BR 100.20.8</t>
  </si>
  <si>
    <t>Smilts cementa maisījuma izbūve h=5 cm</t>
  </si>
  <si>
    <t>Betona plākšņu montāža b=8 cm</t>
  </si>
  <si>
    <t>Asfalta AC-16 kārtas izbūve h=4.0 cm</t>
  </si>
  <si>
    <t>Asfalta AC-16 kārtas izbūve h=5.0 cm</t>
  </si>
  <si>
    <t>Zāliena izbūve , h=15 cm</t>
  </si>
  <si>
    <t>h=0,58m</t>
  </si>
  <si>
    <t>3. Dažādi</t>
  </si>
  <si>
    <t>GP</t>
  </si>
  <si>
    <t>Apkure. 2.kārta.</t>
  </si>
  <si>
    <t>Radiators BUDERUS Logatrend VK-Profil Tips 21-300/400 mm</t>
  </si>
  <si>
    <t>Radiators BUDERUS Logatrend VK-Profil Tips 22-300/2600 mm</t>
  </si>
  <si>
    <t>Radiators BUDERUS Logatrend VK-Profil Tips 22-500/900 mm</t>
  </si>
  <si>
    <t>Radiators BUDERUS Logatrend VK-Profil Tips 22-500/1000 mm</t>
  </si>
  <si>
    <t>Radiators BUDERUS Logatrend VK-Profil Tips 22-500/1200 mm</t>
  </si>
  <si>
    <t>Radiators BUDERUS Logatrend VK-Profil Tips 22-900/500 mm</t>
  </si>
  <si>
    <t>Radiators BUDERUS Logatrend VK-Profil Tips 22-900/700 mm</t>
  </si>
  <si>
    <t>Radiators BUDERUS Logatrend VK-Profil Tips 22-900/1200 mm</t>
  </si>
  <si>
    <t>Balansējošais vārsts Oventrop Hydrocontrol R DN15</t>
  </si>
  <si>
    <t>Lodveida ventilis Oventrop Optibal R DN20</t>
  </si>
  <si>
    <t>Akmens vātes čaulas D 35/19 mm</t>
  </si>
  <si>
    <t>Akmens vātes čaulas D 42/30 mm</t>
  </si>
  <si>
    <t>Akmens vātes čaulas D 54/30 mm</t>
  </si>
  <si>
    <t>Akmens vātes čaulas D 63/30 mm</t>
  </si>
  <si>
    <t>Grīdas apkure. 2. kārta.</t>
  </si>
  <si>
    <t>UPONOR - UNIPIPE  silto grīdu kolektors - 9 zari</t>
  </si>
  <si>
    <t>UPONOR - UNIPIPE  silto grīdu kolektors - 12 zari</t>
  </si>
  <si>
    <t xml:space="preserve">Sistēma PN-3 </t>
  </si>
  <si>
    <t>Gaisa apstrādes agregāts komplektā ar automatiku, vadības bloku, materizētiem noslēgvarstiem u.c. L=+13640/-10415 m³/h    H=400 Pa</t>
  </si>
  <si>
    <t>kantains trokšņa slāpētajs 1400x1000x2100</t>
  </si>
  <si>
    <t>gaisa ieņemšanas reste  RIS 2500x1000</t>
  </si>
  <si>
    <t>siets ø800</t>
  </si>
  <si>
    <t>apaļš drosseļvarsts IRIS-400</t>
  </si>
  <si>
    <t>kantains droseļvārsts UTK 500x300</t>
  </si>
  <si>
    <t>kantains droseļvārsts UTK 500x400</t>
  </si>
  <si>
    <t>kantains droseļvārsts UTK 600x400</t>
  </si>
  <si>
    <t>kantains ugunsdrošs vārsts SSA 700x400</t>
  </si>
  <si>
    <t>kantains ugunsdrošs vārsts SSA 700x800</t>
  </si>
  <si>
    <t>kantains ugunsdrošs vārsts SSA 900x400</t>
  </si>
  <si>
    <t>kantains ugunsdrošs vārsts SSA 900x800</t>
  </si>
  <si>
    <t>apaļš gaisa vads SR 200</t>
  </si>
  <si>
    <t>apaļš gaisa vads SR 250</t>
  </si>
  <si>
    <t>apaļš gaisa vads SR 315</t>
  </si>
  <si>
    <t>apaļš gaisa vads SR 400</t>
  </si>
  <si>
    <t>apaļš gaisa vads SR 800</t>
  </si>
  <si>
    <t>kantains gaisa vads 400x350</t>
  </si>
  <si>
    <t>kantains gaisa vads 500x300</t>
  </si>
  <si>
    <t>kantains gaisa vads 500x350</t>
  </si>
  <si>
    <t>kantains gaisa vads 500x400</t>
  </si>
  <si>
    <t>kantains gaisa vads 600x400</t>
  </si>
  <si>
    <t>kantains gaisa vads 600x350</t>
  </si>
  <si>
    <t>kantains gaisa vads 700x400</t>
  </si>
  <si>
    <t>kantains gaisa vads 700x800</t>
  </si>
  <si>
    <t>kantains gaisa vads 900x400</t>
  </si>
  <si>
    <t>kantains gaisa vads 900x800</t>
  </si>
  <si>
    <t>kantains gaisa vads 1400x600</t>
  </si>
  <si>
    <t>Sistēma K-2                                                                                                                                        56.3 kW</t>
  </si>
  <si>
    <t>vara caurule ø5/8</t>
  </si>
  <si>
    <t>vara caurule ø1'' 3/8</t>
  </si>
  <si>
    <t>aukstumizolācijas ARMAFLEX AC 5/8x13</t>
  </si>
  <si>
    <t>aukstumizolācijas ARMAFLEX AC 1'' 3/8x13</t>
  </si>
  <si>
    <t>Sistēma  N-5 (2.kārta)</t>
  </si>
  <si>
    <t>apaļš  gaisa vads SR 125</t>
  </si>
  <si>
    <t xml:space="preserve">jumta ventilators DHS 400E4            </t>
  </si>
  <si>
    <t>apaļš  gaisa vads SR 160</t>
  </si>
  <si>
    <t>apaļš  gaisa vads SR 200</t>
  </si>
  <si>
    <t>apaļš  gaisa vads SR 250</t>
  </si>
  <si>
    <t>apaļš  gaisa vads SR 315</t>
  </si>
  <si>
    <t>lokanais savienojums ASS 355</t>
  </si>
  <si>
    <t>apaļš  gaisa vads SR 100</t>
  </si>
  <si>
    <t>vārsts FER+M 700x500</t>
  </si>
  <si>
    <t>kantains gaisa vads 700x300</t>
  </si>
  <si>
    <t xml:space="preserve">Ventilācijas siltumapgāde. 2.kārta.                                                                          </t>
  </si>
  <si>
    <t>Cuirkulācijas sūknis  WILO STRATOS.30/1-8", G=3,5 m³/st., H=5,0 m, Nel=100 W</t>
  </si>
  <si>
    <t>Trīsgaitas vārsts ar serveromotoru R 329; DN 32; Kvs=10,0; LR 24-SR</t>
  </si>
  <si>
    <t>Temperatūras regulators ar pretaizsalšanas automātiku ar temperatūras devēju komplektu AQUA 24TF</t>
  </si>
  <si>
    <t>Pārspiediena vārsts AVDO-25, DN25</t>
  </si>
  <si>
    <t>Balansējošais vārsts DN 40</t>
  </si>
  <si>
    <t>Lodveida  krāns  DN 50-metināms</t>
  </si>
  <si>
    <t>Manometrs ar trīsgaitas krānu</t>
  </si>
  <si>
    <t>Tērauda caurule  DN 50 (ø60x3)</t>
  </si>
  <si>
    <t>Siltuma izolācijas čaulas ar folija parklājumu AE 60/40</t>
  </si>
  <si>
    <t>tas pats AE 60/60</t>
  </si>
  <si>
    <t>litrs</t>
  </si>
  <si>
    <t>Cinkotais skārds siltuma izolacijas uz jumta apvalkām</t>
  </si>
  <si>
    <t>Gaisa savācējis ar automātiskajiem FLEXVENT TOP 3/ 4''</t>
  </si>
  <si>
    <t>Cauruļvadu fasondaļas</t>
  </si>
  <si>
    <t>Termometrs 0°- 100°C</t>
  </si>
  <si>
    <t>40% etilenglikola maisījums  40% etilenglikola +60%ūdens</t>
  </si>
  <si>
    <t>Ārējais agregāts Wesper CDN 755</t>
  </si>
  <si>
    <t>Bidē maisītājs ar dušu</t>
  </si>
  <si>
    <t>Keramikas sēdpods ar zemo skalojamo kasti, lokano pievadšļūteni un savienojošo veidgabalu, bērnu</t>
  </si>
  <si>
    <t>Keramikas sēdpods ar zemo skalojamo kasti, lokano pievadšļūteni un savienojošo veidgabalu</t>
  </si>
  <si>
    <t>Keramikas roku mazgātne ar hromētu sifonu, kronšteiniem un viensviras jaucēkrānu, bērnu</t>
  </si>
  <si>
    <t>Keramikas roku mazgātne ar hromētu sifonu, kronšteiniem un viensviras jaucēkrānu</t>
  </si>
  <si>
    <t>Vanna L=1200 ar sifonu un maisītāju ar dušas sietiņu un lokano pievadcauruli</t>
  </si>
  <si>
    <t>Trauku mazgātne nerūsējoša tērauda, divu daļu, ar sifonu, kronšteiniem un sviras garo jaucējkrānu</t>
  </si>
  <si>
    <t>Tērauda cauruļvads ar veidgabaliem un stiprinājumiem, ar pretkorozijas krāsu 57x3.0</t>
  </si>
  <si>
    <t>Stopkrāns  d=15</t>
  </si>
  <si>
    <t>Automātiskais caurplūdumu regulējošais ventilis d=20</t>
  </si>
  <si>
    <t>Traps ar hidroslēgu, ar tērauda režģi 50</t>
  </si>
  <si>
    <t>Trauku mašīnas sifons d=50</t>
  </si>
  <si>
    <r>
      <t xml:space="preserve">Plastmasas iekšējās kanalizācijas </t>
    </r>
    <r>
      <rPr>
        <sz val="11"/>
        <color indexed="8"/>
        <rFont val="Times New Roman"/>
        <family val="1"/>
      </rPr>
      <t>cauruļvads ar stiprinājumiem (piem. Uponor HTP) d=50</t>
    </r>
  </si>
  <si>
    <r>
      <t xml:space="preserve">Plastmasas iekšējās kanalizācijas </t>
    </r>
    <r>
      <rPr>
        <sz val="11"/>
        <color indexed="8"/>
        <rFont val="Times New Roman"/>
        <family val="1"/>
      </rPr>
      <t>cauruļvads ar stiprinājumiem (piem. Uponor HTP)- vēdināšanas d=75</t>
    </r>
  </si>
  <si>
    <r>
      <t xml:space="preserve">Plastmasas iekšējās kanalizācijas </t>
    </r>
    <r>
      <rPr>
        <sz val="11"/>
        <color indexed="8"/>
        <rFont val="Times New Roman"/>
        <family val="1"/>
      </rPr>
      <t>cauruļvads ar stiprinājumiem (piem. Uponor HTP)- vēdināšanas d=110</t>
    </r>
  </si>
  <si>
    <t>Pie virsmas stiprin. gaism. ar elektron. dros., ''Trilux'' vai tehn. līdzvērt. 7132/36/830;  IP54</t>
  </si>
  <si>
    <t>Pie virsmas stiprin. gaism. ar elektron. dros., ''Trilux'' vai tehn. līdzvērt. 1510/418/830 RMV IP20</t>
  </si>
  <si>
    <t>1510/418/830 RMV Tas pats, ar 1h akkumul. IP20</t>
  </si>
  <si>
    <t>Pie virsmas stiprin. gaism. ar elektron. dros., ''Trilux'' vai tehn. līdzvērt.;ARAGON 236/830; IP66</t>
  </si>
  <si>
    <t>Iebūvēts. gaism. ar elektron. dros., ''Trilux'' vai tehn. līdzvērt.SOLIS M73 PSS 2TCL55; IP20</t>
  </si>
  <si>
    <t>Tas pats, ar 1h akkumul.</t>
  </si>
  <si>
    <t>Ambiella CHR 2TCD18 +DA TM iebūvēts. gaism., ''Trilux'' vai tehn. līdzvērt.; 2x26W ; IP20</t>
  </si>
  <si>
    <t>Pie sienas stiprin. gaism.; 1x18W ; IP44</t>
  </si>
  <si>
    <t>Gaismeklis  ar 1h akkumulatoru ar gaismas diodi; 9W</t>
  </si>
  <si>
    <t>Z/apm pārslēdzis vientaustiņa, IP20</t>
  </si>
  <si>
    <t>Z/apm pārslēdzis divtaustiņu, IP20</t>
  </si>
  <si>
    <t>Vara kabelis NYY-J 3x4</t>
  </si>
  <si>
    <t>Fotorelejs</t>
  </si>
  <si>
    <t>Hermetizējošā kabeļa gala apdare ''Kapa''</t>
  </si>
  <si>
    <t>h=0,73m</t>
  </si>
  <si>
    <t>h=0,4m</t>
  </si>
  <si>
    <t>Dolomīta šķembu maisījuma fr. 40/75  izbūve, h=30 cm</t>
  </si>
  <si>
    <t>Gumijota seguma izbūve rotaļu laukumiem</t>
  </si>
  <si>
    <t>Pergolu montāža</t>
  </si>
  <si>
    <t>Smilšu kastu montāža</t>
  </si>
  <si>
    <t>Lokālā tāme Nr.1-6</t>
  </si>
  <si>
    <t>Lokālā tāme Nr 1-5</t>
  </si>
  <si>
    <t>Lokālā tāme Nr.1-2</t>
  </si>
  <si>
    <t>Ārējās kāpnes,lieveņi  un pandusi</t>
  </si>
  <si>
    <t>Evakuācijas kāpnes asīs A-B ;4-5</t>
  </si>
  <si>
    <t>Evakuācijas kāpnes asīs A-B ;10-11</t>
  </si>
  <si>
    <t xml:space="preserve">Mūra sienu apmetums </t>
  </si>
  <si>
    <t xml:space="preserve">Ierīkot ģipškartona starpsienas  (2xGKB+2xGKBI;b=100mm) pa metāla profilu karkasu ar 75mm akmensvates izolāciju </t>
  </si>
  <si>
    <t>GKB plāksnes  12,5 mm 1200 x 2600 HRAK</t>
  </si>
  <si>
    <t xml:space="preserve">Ierīkot ģipškartona starpsienas  (2xGKB+2xGKB;b=100mm) pa metāla profilu karkasu ar 75mm akmensvates izolāciju </t>
  </si>
  <si>
    <t>Ierīkot laminētas ūdensizturīgas starpsienas dušām ; WC (h=2,1m)</t>
  </si>
  <si>
    <t>5,2</t>
  </si>
  <si>
    <t xml:space="preserve">Ierīkot terases margas </t>
  </si>
  <si>
    <t>Ierīkot  dol.šķembupamatni b=80mm</t>
  </si>
  <si>
    <t>ESTRICH klona izbūve, b=70mm, ar polipropilēna stiegrojumu 0.9 kg/m3</t>
  </si>
  <si>
    <t>Grīdu līdzināsana ar pašizlīdzinošo grīdas masu Vetonit 3000 līdz 3mm</t>
  </si>
  <si>
    <t>Ierīkot  dol.šķembu pamatni b=80mm</t>
  </si>
  <si>
    <t>Grīdu tips Gp-07</t>
  </si>
  <si>
    <t>Grīdu tips GP-04</t>
  </si>
  <si>
    <t>Betona kārtas izbūve b=0-20mm</t>
  </si>
  <si>
    <t>Vispārceltnieciskie darbi 2.kārta</t>
  </si>
  <si>
    <t>Ierīkot krāsainā minerīta panelējumu fasādē</t>
  </si>
  <si>
    <t>8,7</t>
  </si>
  <si>
    <t>Ierīkot PVC durvju bloku 1800x2100 D10</t>
  </si>
  <si>
    <t>Ierīkot krāsotas vienviru durvis 900x2100 D11 EI30</t>
  </si>
  <si>
    <t>Ierīkot krāsotas vienviru durvis 900x2100 D12 EI30</t>
  </si>
  <si>
    <t>Ierīkot krāsotas vienviru durvis 900x2100 D14</t>
  </si>
  <si>
    <t>Ierīkot krāsotas vienviru durvis 900x2100 D15</t>
  </si>
  <si>
    <t>Ierīkot krāsotas vienviru durvis 800x2100 D16</t>
  </si>
  <si>
    <t>Ierīkot krāsotas vienviru durvis 800x2100 D17</t>
  </si>
  <si>
    <t>Ierīkot krāsotas vienviru durvis 700x2100 D19</t>
  </si>
  <si>
    <t>Ierīkot krāsotas vienviru durvis 700x2100 D20</t>
  </si>
  <si>
    <t>Ierīkot sabīdāmās  durvis 1800x2100 D22</t>
  </si>
  <si>
    <t>Ierīkot sabīdāmās  durvis 1500x2100 D23</t>
  </si>
  <si>
    <t>Ierīkot sabīdāmās  durvis 1200x2100 D24</t>
  </si>
  <si>
    <t>Kājslauķi</t>
  </si>
  <si>
    <t>Ierīkot kājslauķus</t>
  </si>
  <si>
    <t>5,3</t>
  </si>
  <si>
    <t>Ierīkot invalīdu uzbrauktuves un ārējo kāpņu margas</t>
  </si>
  <si>
    <t>Bērnudārzs</t>
  </si>
  <si>
    <t>Izmaiņu projekts bērnudārzam</t>
  </si>
  <si>
    <t xml:space="preserve"> "Skolas nami", Daugmales pagasts., Ķekavas novads</t>
  </si>
  <si>
    <t xml:space="preserve">     Virsizdevumi __%</t>
  </si>
  <si>
    <t xml:space="preserve">                Peļņa  __%</t>
  </si>
  <si>
    <t>Palīgmateriāli __%</t>
  </si>
  <si>
    <t>Materiālu transports __%</t>
  </si>
</sst>
</file>

<file path=xl/styles.xml><?xml version="1.0" encoding="utf-8"?>
<styleSheet xmlns="http://schemas.openxmlformats.org/spreadsheetml/2006/main">
  <numFmts count="6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#,##0_);\(&quot;Ls&quot;#,##0\)"/>
    <numFmt numFmtId="189" formatCode="&quot;Ls&quot;#,##0_);[Red]\(&quot;Ls&quot;#,##0\)"/>
    <numFmt numFmtId="190" formatCode="&quot;Ls&quot;#,##0.00_);\(&quot;Ls&quot;#,##0.00\)"/>
    <numFmt numFmtId="191" formatCode="&quot;Ls&quot;#,##0.00_);[Red]\(&quot;Ls&quot;#,##0.00\)"/>
    <numFmt numFmtId="192" formatCode="_(&quot;Ls&quot;* #,##0_);_(&quot;Ls&quot;* \(#,##0\);_(&quot;Ls&quot;* &quot;-&quot;_);_(@_)"/>
    <numFmt numFmtId="193" formatCode="_(&quot;Ls&quot;* #,##0.00_);_(&quot;Ls&quot;* \(#,##0.00\);_(&quot;Ls&quot;* &quot;-&quot;??_);_(@_)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"/>
    <numFmt numFmtId="215" formatCode="_-* #,##0.000000_-;\-* #,##0.000000_-;_-* &quot;-&quot;??_-;_-@_-"/>
    <numFmt numFmtId="216" formatCode="0.0%"/>
    <numFmt numFmtId="217" formatCode="#,##0.000"/>
    <numFmt numFmtId="218" formatCode="_-* #,##0.000000_-;\-* #,##0.000000_-;_-* &quot;-&quot;??????_-;_-@_-"/>
    <numFmt numFmtId="219" formatCode="mmmm\-yy"/>
    <numFmt numFmtId="220" formatCode="_-* #,##0.00\ _L_s_-;[Red]\-* #,##0.00\ _L_s_-;_-* &quot;-&quot;??\ _L_s_-;_-@_-"/>
    <numFmt numFmtId="221" formatCode="[$Ђ-2]\ #,##0.00_);[Red]\([$Ђ-2]\ #,##0.00\)"/>
  </numFmts>
  <fonts count="39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 Baltic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10" fillId="0" borderId="0" xfId="0" applyNumberFormat="1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29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wrapText="1"/>
    </xf>
    <xf numFmtId="0" fontId="6" fillId="0" borderId="30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2" fontId="13" fillId="0" borderId="30" xfId="0" applyNumberFormat="1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/>
    </xf>
    <xf numFmtId="49" fontId="7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left" wrapText="1"/>
    </xf>
    <xf numFmtId="2" fontId="7" fillId="0" borderId="3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left" wrapText="1"/>
    </xf>
    <xf numFmtId="0" fontId="1" fillId="0" borderId="31" xfId="0" applyFont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right" wrapText="1"/>
    </xf>
    <xf numFmtId="0" fontId="3" fillId="0" borderId="29" xfId="0" applyFont="1" applyBorder="1" applyAlignment="1">
      <alignment horizontal="left"/>
    </xf>
    <xf numFmtId="0" fontId="6" fillId="0" borderId="30" xfId="0" applyFont="1" applyBorder="1" applyAlignment="1">
      <alignment horizontal="right" wrapText="1"/>
    </xf>
    <xf numFmtId="0" fontId="3" fillId="0" borderId="30" xfId="0" applyFont="1" applyBorder="1" applyAlignment="1">
      <alignment horizontal="left"/>
    </xf>
    <xf numFmtId="49" fontId="7" fillId="0" borderId="30" xfId="0" applyNumberFormat="1" applyFont="1" applyBorder="1" applyAlignment="1">
      <alignment horizontal="center"/>
    </xf>
    <xf numFmtId="16" fontId="7" fillId="0" borderId="30" xfId="0" applyNumberFormat="1" applyFont="1" applyBorder="1" applyAlignment="1">
      <alignment horizontal="center"/>
    </xf>
    <xf numFmtId="0" fontId="17" fillId="0" borderId="3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4" fontId="6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2" fillId="0" borderId="29" xfId="0" applyNumberFormat="1" applyFont="1" applyFill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 wrapText="1"/>
    </xf>
    <xf numFmtId="4" fontId="7" fillId="0" borderId="29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 wrapText="1"/>
    </xf>
    <xf numFmtId="4" fontId="7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6" fillId="24" borderId="30" xfId="0" applyNumberFormat="1" applyFont="1" applyFill="1" applyBorder="1" applyAlignment="1">
      <alignment horizontal="right" wrapText="1"/>
    </xf>
    <xf numFmtId="4" fontId="7" fillId="0" borderId="31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7" fillId="0" borderId="30" xfId="0" applyFont="1" applyBorder="1" applyAlignment="1">
      <alignment horizontal="left"/>
    </xf>
    <xf numFmtId="2" fontId="2" fillId="24" borderId="30" xfId="0" applyNumberFormat="1" applyFont="1" applyFill="1" applyBorder="1" applyAlignment="1">
      <alignment horizontal="center"/>
    </xf>
    <xf numFmtId="194" fontId="2" fillId="24" borderId="30" xfId="0" applyNumberFormat="1" applyFont="1" applyFill="1" applyBorder="1" applyAlignment="1">
      <alignment horizontal="center" vertical="center"/>
    </xf>
    <xf numFmtId="2" fontId="2" fillId="24" borderId="30" xfId="0" applyNumberFormat="1" applyFont="1" applyFill="1" applyBorder="1" applyAlignment="1">
      <alignment horizontal="center" vertical="center"/>
    </xf>
    <xf numFmtId="1" fontId="2" fillId="24" borderId="30" xfId="0" applyNumberFormat="1" applyFont="1" applyFill="1" applyBorder="1" applyAlignment="1">
      <alignment horizontal="center" vertical="center"/>
    </xf>
    <xf numFmtId="194" fontId="2" fillId="24" borderId="30" xfId="0" applyNumberFormat="1" applyFont="1" applyFill="1" applyBorder="1" applyAlignment="1">
      <alignment horizontal="center"/>
    </xf>
    <xf numFmtId="1" fontId="2" fillId="24" borderId="30" xfId="0" applyNumberFormat="1" applyFont="1" applyFill="1" applyBorder="1" applyAlignment="1">
      <alignment horizontal="center"/>
    </xf>
    <xf numFmtId="214" fontId="2" fillId="24" borderId="30" xfId="0" applyNumberFormat="1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left" wrapText="1"/>
    </xf>
    <xf numFmtId="4" fontId="6" fillId="0" borderId="30" xfId="0" applyNumberFormat="1" applyFont="1" applyBorder="1" applyAlignment="1">
      <alignment horizontal="center"/>
    </xf>
    <xf numFmtId="0" fontId="20" fillId="0" borderId="3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7" fillId="0" borderId="30" xfId="0" applyNumberFormat="1" applyFont="1" applyBorder="1" applyAlignment="1">
      <alignment horizontal="left"/>
    </xf>
    <xf numFmtId="0" fontId="6" fillId="24" borderId="30" xfId="0" applyFont="1" applyFill="1" applyBorder="1" applyAlignment="1">
      <alignment horizontal="right" wrapText="1"/>
    </xf>
    <xf numFmtId="0" fontId="3" fillId="24" borderId="3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24" borderId="30" xfId="0" applyFont="1" applyFill="1" applyBorder="1" applyAlignment="1">
      <alignment horizontal="left" wrapText="1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 wrapText="1"/>
    </xf>
    <xf numFmtId="0" fontId="7" fillId="0" borderId="35" xfId="0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7" fillId="0" borderId="35" xfId="0" applyFont="1" applyBorder="1" applyAlignment="1">
      <alignment wrapText="1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left" wrapText="1"/>
    </xf>
    <xf numFmtId="1" fontId="7" fillId="0" borderId="30" xfId="0" applyNumberFormat="1" applyFont="1" applyBorder="1" applyAlignment="1">
      <alignment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 wrapText="1"/>
    </xf>
    <xf numFmtId="1" fontId="7" fillId="0" borderId="30" xfId="0" applyNumberFormat="1" applyFont="1" applyBorder="1" applyAlignment="1">
      <alignment horizontal="left" wrapText="1"/>
    </xf>
    <xf numFmtId="1" fontId="7" fillId="0" borderId="30" xfId="0" applyNumberFormat="1" applyFont="1" applyBorder="1" applyAlignment="1">
      <alignment horizontal="center" wrapText="1"/>
    </xf>
    <xf numFmtId="4" fontId="7" fillId="0" borderId="30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0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49" fontId="7" fillId="24" borderId="29" xfId="0" applyNumberFormat="1" applyFont="1" applyFill="1" applyBorder="1" applyAlignment="1">
      <alignment horizontal="center"/>
    </xf>
    <xf numFmtId="49" fontId="15" fillId="24" borderId="30" xfId="0" applyNumberFormat="1" applyFont="1" applyFill="1" applyBorder="1" applyAlignment="1">
      <alignment horizontal="center"/>
    </xf>
    <xf numFmtId="49" fontId="7" fillId="24" borderId="30" xfId="0" applyNumberFormat="1" applyFont="1" applyFill="1" applyBorder="1" applyAlignment="1">
      <alignment horizontal="center"/>
    </xf>
    <xf numFmtId="49" fontId="7" fillId="24" borderId="31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20" xfId="0" applyFont="1" applyFill="1" applyBorder="1" applyAlignment="1">
      <alignment/>
    </xf>
    <xf numFmtId="0" fontId="2" fillId="24" borderId="22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 wrapText="1"/>
    </xf>
    <xf numFmtId="2" fontId="7" fillId="24" borderId="29" xfId="0" applyNumberFormat="1" applyFont="1" applyFill="1" applyBorder="1" applyAlignment="1">
      <alignment horizontal="center"/>
    </xf>
    <xf numFmtId="0" fontId="15" fillId="24" borderId="30" xfId="0" applyFont="1" applyFill="1" applyBorder="1" applyAlignment="1">
      <alignment wrapText="1"/>
    </xf>
    <xf numFmtId="2" fontId="7" fillId="24" borderId="30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wrapText="1"/>
    </xf>
    <xf numFmtId="0" fontId="16" fillId="24" borderId="30" xfId="0" applyFont="1" applyFill="1" applyBorder="1" applyAlignment="1">
      <alignment horizontal="right" wrapText="1"/>
    </xf>
    <xf numFmtId="0" fontId="16" fillId="24" borderId="30" xfId="0" applyFont="1" applyFill="1" applyBorder="1" applyAlignment="1">
      <alignment horizontal="center" wrapText="1"/>
    </xf>
    <xf numFmtId="2" fontId="7" fillId="24" borderId="30" xfId="0" applyNumberFormat="1" applyFont="1" applyFill="1" applyBorder="1" applyAlignment="1">
      <alignment horizontal="right"/>
    </xf>
    <xf numFmtId="49" fontId="18" fillId="24" borderId="30" xfId="0" applyNumberFormat="1" applyFont="1" applyFill="1" applyBorder="1" applyAlignment="1">
      <alignment horizontal="center"/>
    </xf>
    <xf numFmtId="0" fontId="21" fillId="24" borderId="30" xfId="0" applyFont="1" applyFill="1" applyBorder="1" applyAlignment="1">
      <alignment horizontal="left" wrapText="1"/>
    </xf>
    <xf numFmtId="0" fontId="7" fillId="24" borderId="31" xfId="0" applyFont="1" applyFill="1" applyBorder="1" applyAlignment="1">
      <alignment horizontal="center"/>
    </xf>
    <xf numFmtId="49" fontId="7" fillId="24" borderId="31" xfId="0" applyNumberFormat="1" applyFont="1" applyFill="1" applyBorder="1" applyAlignment="1">
      <alignment horizontal="center"/>
    </xf>
    <xf numFmtId="49" fontId="1" fillId="24" borderId="31" xfId="0" applyNumberFormat="1" applyFont="1" applyFill="1" applyBorder="1" applyAlignment="1">
      <alignment horizontal="center" wrapText="1"/>
    </xf>
    <xf numFmtId="0" fontId="1" fillId="24" borderId="31" xfId="0" applyFont="1" applyFill="1" applyBorder="1" applyAlignment="1">
      <alignment horizontal="center"/>
    </xf>
    <xf numFmtId="2" fontId="7" fillId="24" borderId="31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7" fillId="24" borderId="30" xfId="0" applyFont="1" applyFill="1" applyBorder="1" applyAlignment="1">
      <alignment horizontal="center"/>
    </xf>
    <xf numFmtId="49" fontId="7" fillId="24" borderId="30" xfId="0" applyNumberFormat="1" applyFont="1" applyFill="1" applyBorder="1" applyAlignment="1">
      <alignment horizontal="center"/>
    </xf>
    <xf numFmtId="0" fontId="7" fillId="24" borderId="30" xfId="0" applyFont="1" applyFill="1" applyBorder="1" applyAlignment="1">
      <alignment wrapText="1"/>
    </xf>
    <xf numFmtId="0" fontId="7" fillId="24" borderId="30" xfId="0" applyFont="1" applyFill="1" applyBorder="1" applyAlignment="1">
      <alignment horizontal="right" wrapText="1"/>
    </xf>
    <xf numFmtId="2" fontId="7" fillId="24" borderId="30" xfId="0" applyNumberFormat="1" applyFont="1" applyFill="1" applyBorder="1" applyAlignment="1">
      <alignment horizontal="center"/>
    </xf>
    <xf numFmtId="0" fontId="7" fillId="24" borderId="30" xfId="0" applyFont="1" applyFill="1" applyBorder="1" applyAlignment="1">
      <alignment horizontal="justify" vertical="center"/>
    </xf>
    <xf numFmtId="0" fontId="7" fillId="24" borderId="30" xfId="0" applyFont="1" applyFill="1" applyBorder="1" applyAlignment="1">
      <alignment horizontal="justify" vertical="center" wrapText="1"/>
    </xf>
    <xf numFmtId="0" fontId="7" fillId="24" borderId="30" xfId="0" applyFont="1" applyFill="1" applyBorder="1" applyAlignment="1">
      <alignment horizontal="right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vertical="center" wrapText="1"/>
    </xf>
    <xf numFmtId="0" fontId="7" fillId="24" borderId="30" xfId="0" applyFont="1" applyFill="1" applyBorder="1" applyAlignment="1">
      <alignment horizontal="center" vertical="center"/>
    </xf>
    <xf numFmtId="2" fontId="7" fillId="24" borderId="30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top" wrapText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left"/>
    </xf>
    <xf numFmtId="0" fontId="20" fillId="0" borderId="31" xfId="0" applyFont="1" applyBorder="1" applyAlignment="1">
      <alignment horizontal="center"/>
    </xf>
    <xf numFmtId="1" fontId="20" fillId="0" borderId="30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1" fillId="0" borderId="3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Zero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6.00390625" style="18" customWidth="1"/>
    <col min="2" max="2" width="8.25390625" style="18" customWidth="1"/>
    <col min="3" max="3" width="41.375" style="18" bestFit="1" customWidth="1"/>
    <col min="4" max="4" width="11.125" style="18" customWidth="1"/>
    <col min="5" max="6" width="11.75390625" style="18" customWidth="1"/>
    <col min="7" max="7" width="10.25390625" style="18" customWidth="1"/>
    <col min="8" max="8" width="10.875" style="18" customWidth="1"/>
    <col min="9" max="9" width="6.25390625" style="18" customWidth="1"/>
    <col min="10" max="11" width="9.625" style="18" customWidth="1"/>
    <col min="12" max="12" width="9.75390625" style="18" customWidth="1"/>
    <col min="13" max="13" width="10.75390625" style="18" customWidth="1"/>
    <col min="14" max="14" width="10.125" style="18" customWidth="1"/>
    <col min="15" max="15" width="10.25390625" style="18" customWidth="1"/>
    <col min="16" max="16" width="9.625" style="18" bestFit="1" customWidth="1"/>
    <col min="17" max="16384" width="9.125" style="18" customWidth="1"/>
  </cols>
  <sheetData>
    <row r="1" spans="1:16" ht="26.25" customHeight="1">
      <c r="A1" s="257" t="s">
        <v>75</v>
      </c>
      <c r="B1" s="257"/>
      <c r="C1" s="257"/>
      <c r="D1" s="257"/>
      <c r="E1" s="257"/>
      <c r="F1" s="257"/>
      <c r="G1" s="257"/>
      <c r="H1" s="257"/>
      <c r="I1" s="25"/>
      <c r="J1" s="25"/>
      <c r="K1" s="25"/>
      <c r="L1" s="25"/>
      <c r="M1" s="25"/>
      <c r="N1" s="25"/>
      <c r="O1" s="25"/>
      <c r="P1" s="25"/>
    </row>
    <row r="2" spans="1:16" ht="27" customHeight="1">
      <c r="A2" s="257" t="s">
        <v>11</v>
      </c>
      <c r="B2" s="257"/>
      <c r="C2" s="257"/>
      <c r="D2" s="257"/>
      <c r="E2" s="257"/>
      <c r="F2" s="257"/>
      <c r="G2" s="257"/>
      <c r="H2" s="257"/>
      <c r="I2" s="25"/>
      <c r="J2" s="25"/>
      <c r="K2" s="25"/>
      <c r="L2" s="25"/>
      <c r="M2" s="25"/>
      <c r="N2" s="25"/>
      <c r="O2" s="25"/>
      <c r="P2" s="25"/>
    </row>
    <row r="3" spans="1:16" ht="18.75">
      <c r="A3" s="258" t="s">
        <v>92</v>
      </c>
      <c r="B3" s="258"/>
      <c r="C3" s="258"/>
      <c r="D3" s="258"/>
      <c r="E3" s="258"/>
      <c r="F3" s="258"/>
      <c r="G3" s="258"/>
      <c r="H3" s="258"/>
      <c r="I3" s="26"/>
      <c r="J3" s="26"/>
      <c r="K3" s="26"/>
      <c r="L3" s="26"/>
      <c r="M3" s="26"/>
      <c r="N3" s="26"/>
      <c r="O3" s="26"/>
      <c r="P3" s="26"/>
    </row>
    <row r="4" spans="1:16" ht="12.75">
      <c r="A4" s="259" t="s">
        <v>80</v>
      </c>
      <c r="B4" s="259"/>
      <c r="C4" s="259"/>
      <c r="D4" s="259"/>
      <c r="E4" s="259"/>
      <c r="F4" s="259"/>
      <c r="G4" s="259"/>
      <c r="H4" s="259"/>
      <c r="I4" s="27"/>
      <c r="J4" s="27"/>
      <c r="K4" s="27"/>
      <c r="L4" s="27"/>
      <c r="M4" s="27"/>
      <c r="N4" s="27"/>
      <c r="O4" s="27"/>
      <c r="P4" s="27"/>
    </row>
    <row r="5" spans="1:16" ht="12.75">
      <c r="A5" s="255"/>
      <c r="B5" s="255"/>
      <c r="C5" s="255"/>
      <c r="D5" s="255"/>
      <c r="E5" s="255"/>
      <c r="F5" s="255"/>
      <c r="G5" s="255"/>
      <c r="H5" s="255"/>
      <c r="I5" s="27"/>
      <c r="J5" s="27"/>
      <c r="K5" s="27"/>
      <c r="L5" s="27"/>
      <c r="M5" s="27"/>
      <c r="N5" s="27"/>
      <c r="O5" s="27"/>
      <c r="P5" s="27"/>
    </row>
    <row r="6" spans="1:16" ht="15">
      <c r="A6" s="256" t="s">
        <v>81</v>
      </c>
      <c r="B6" s="256"/>
      <c r="C6" s="260" t="s">
        <v>750</v>
      </c>
      <c r="D6" s="260"/>
      <c r="E6" s="260"/>
      <c r="F6" s="260"/>
      <c r="G6" s="260"/>
      <c r="H6" s="260"/>
      <c r="I6" s="28"/>
      <c r="J6" s="28"/>
      <c r="K6" s="28"/>
      <c r="L6" s="28"/>
      <c r="M6" s="28"/>
      <c r="N6" s="28"/>
      <c r="O6" s="28"/>
      <c r="P6" s="28"/>
    </row>
    <row r="7" spans="1:16" ht="15">
      <c r="A7" s="255"/>
      <c r="B7" s="255"/>
      <c r="C7" s="253"/>
      <c r="D7" s="253"/>
      <c r="E7" s="253"/>
      <c r="F7" s="253"/>
      <c r="G7" s="253"/>
      <c r="H7" s="253"/>
      <c r="I7" s="28"/>
      <c r="J7" s="28"/>
      <c r="K7" s="28"/>
      <c r="L7" s="28"/>
      <c r="M7" s="28"/>
      <c r="N7" s="28"/>
      <c r="O7" s="28"/>
      <c r="P7" s="28"/>
    </row>
    <row r="8" spans="1:16" ht="15">
      <c r="A8" s="256" t="s">
        <v>82</v>
      </c>
      <c r="B8" s="256"/>
      <c r="C8" s="260" t="s">
        <v>751</v>
      </c>
      <c r="D8" s="260"/>
      <c r="E8" s="260"/>
      <c r="F8" s="260"/>
      <c r="G8" s="260"/>
      <c r="H8" s="260"/>
      <c r="I8" s="28"/>
      <c r="J8" s="28"/>
      <c r="K8" s="28"/>
      <c r="L8" s="28"/>
      <c r="M8" s="28"/>
      <c r="N8" s="28"/>
      <c r="O8" s="28"/>
      <c r="P8" s="28"/>
    </row>
    <row r="9" spans="1:16" ht="14.25" customHeight="1">
      <c r="A9" s="256" t="s">
        <v>83</v>
      </c>
      <c r="B9" s="256"/>
      <c r="C9" s="253" t="s">
        <v>752</v>
      </c>
      <c r="D9" s="253"/>
      <c r="E9" s="253"/>
      <c r="F9" s="253"/>
      <c r="G9" s="253"/>
      <c r="H9" s="253"/>
      <c r="I9" s="28"/>
      <c r="J9" s="28"/>
      <c r="K9" s="28"/>
      <c r="L9" s="28"/>
      <c r="M9" s="28"/>
      <c r="N9" s="28"/>
      <c r="O9" s="28"/>
      <c r="P9" s="28"/>
    </row>
    <row r="10" spans="1:17" s="29" customFormat="1" ht="15.75" customHeight="1">
      <c r="A10" s="256" t="s">
        <v>84</v>
      </c>
      <c r="B10" s="256"/>
      <c r="C10" s="253"/>
      <c r="D10" s="253"/>
      <c r="E10" s="253"/>
      <c r="F10" s="253"/>
      <c r="G10" s="253"/>
      <c r="H10" s="253"/>
      <c r="I10" s="28"/>
      <c r="J10" s="28"/>
      <c r="K10" s="28"/>
      <c r="L10" s="28"/>
      <c r="M10" s="28"/>
      <c r="N10" s="28"/>
      <c r="O10" s="28"/>
      <c r="P10" s="28"/>
      <c r="Q10" s="18"/>
    </row>
    <row r="11" spans="1:17" s="29" customFormat="1" ht="15.75" customHeight="1">
      <c r="A11" s="250" t="s">
        <v>58</v>
      </c>
      <c r="B11" s="250"/>
      <c r="C11" s="250"/>
      <c r="D11" s="250"/>
      <c r="E11" s="250"/>
      <c r="F11" s="261">
        <f>D46</f>
        <v>0</v>
      </c>
      <c r="G11" s="262"/>
      <c r="H11" s="262"/>
      <c r="I11" s="28"/>
      <c r="J11" s="28"/>
      <c r="K11" s="28"/>
      <c r="L11" s="28"/>
      <c r="M11" s="28"/>
      <c r="N11" s="28"/>
      <c r="O11" s="28"/>
      <c r="P11" s="28"/>
      <c r="Q11" s="18"/>
    </row>
    <row r="12" spans="1:17" s="29" customFormat="1" ht="15.75" customHeight="1">
      <c r="A12" s="250" t="s">
        <v>59</v>
      </c>
      <c r="B12" s="250"/>
      <c r="C12" s="250"/>
      <c r="D12" s="250"/>
      <c r="E12" s="250"/>
      <c r="F12" s="251">
        <f>H42</f>
        <v>0</v>
      </c>
      <c r="G12" s="252"/>
      <c r="H12" s="252"/>
      <c r="I12" s="28"/>
      <c r="J12" s="28"/>
      <c r="K12" s="28"/>
      <c r="L12" s="28"/>
      <c r="M12" s="28"/>
      <c r="N12" s="28"/>
      <c r="O12" s="28"/>
      <c r="P12" s="28"/>
      <c r="Q12" s="18"/>
    </row>
    <row r="13" spans="1:16" s="29" customFormat="1" ht="15.75" customHeight="1">
      <c r="A13" s="250" t="s">
        <v>52</v>
      </c>
      <c r="B13" s="250"/>
      <c r="C13" s="250"/>
      <c r="D13" s="250"/>
      <c r="E13" s="17"/>
      <c r="F13" s="16" t="s">
        <v>86</v>
      </c>
      <c r="G13" s="253"/>
      <c r="H13" s="253"/>
      <c r="I13" s="28"/>
      <c r="J13" s="28"/>
      <c r="K13" s="28"/>
      <c r="L13" s="28"/>
      <c r="M13" s="28"/>
      <c r="N13" s="28"/>
      <c r="O13" s="28"/>
      <c r="P13" s="28"/>
    </row>
    <row r="14" spans="1:16" s="29" customFormat="1" ht="15.75" customHeight="1" thickBot="1">
      <c r="A14" s="243"/>
      <c r="B14" s="243"/>
      <c r="C14" s="243"/>
      <c r="D14" s="243"/>
      <c r="E14" s="243"/>
      <c r="F14" s="243"/>
      <c r="G14" s="243"/>
      <c r="H14" s="243"/>
      <c r="I14" s="28"/>
      <c r="J14" s="28"/>
      <c r="K14" s="28"/>
      <c r="L14" s="28"/>
      <c r="M14" s="28"/>
      <c r="N14" s="28"/>
      <c r="O14" s="28"/>
      <c r="P14" s="28"/>
    </row>
    <row r="15" spans="1:16" s="29" customFormat="1" ht="15.75" customHeight="1" thickBot="1">
      <c r="A15" s="30" t="s">
        <v>60</v>
      </c>
      <c r="B15" s="30" t="s">
        <v>61</v>
      </c>
      <c r="C15" s="31"/>
      <c r="D15" s="30" t="s">
        <v>62</v>
      </c>
      <c r="E15" s="244" t="s">
        <v>63</v>
      </c>
      <c r="F15" s="245"/>
      <c r="G15" s="246"/>
      <c r="H15" s="31"/>
      <c r="I15" s="28"/>
      <c r="J15" s="28"/>
      <c r="K15" s="28"/>
      <c r="L15" s="28"/>
      <c r="M15" s="28"/>
      <c r="N15" s="28"/>
      <c r="O15" s="28"/>
      <c r="P15" s="28"/>
    </row>
    <row r="16" spans="1:8" s="29" customFormat="1" ht="15" customHeight="1">
      <c r="A16" s="32" t="s">
        <v>23</v>
      </c>
      <c r="B16" s="32" t="s">
        <v>62</v>
      </c>
      <c r="C16" s="32" t="s">
        <v>64</v>
      </c>
      <c r="D16" s="32" t="s">
        <v>21</v>
      </c>
      <c r="E16" s="21" t="s">
        <v>65</v>
      </c>
      <c r="F16" s="33" t="s">
        <v>66</v>
      </c>
      <c r="G16" s="21" t="s">
        <v>67</v>
      </c>
      <c r="H16" s="34" t="s">
        <v>38</v>
      </c>
    </row>
    <row r="17" spans="1:8" s="29" customFormat="1" ht="15" customHeight="1">
      <c r="A17" s="32" t="s">
        <v>28</v>
      </c>
      <c r="B17" s="32" t="s">
        <v>60</v>
      </c>
      <c r="C17" s="32" t="s">
        <v>68</v>
      </c>
      <c r="D17" s="32" t="s">
        <v>15</v>
      </c>
      <c r="E17" s="22" t="s">
        <v>69</v>
      </c>
      <c r="F17" s="32" t="s">
        <v>15</v>
      </c>
      <c r="G17" s="22" t="s">
        <v>70</v>
      </c>
      <c r="H17" s="34" t="s">
        <v>71</v>
      </c>
    </row>
    <row r="18" spans="1:8" s="29" customFormat="1" ht="15.75" customHeight="1" thickBot="1">
      <c r="A18" s="35"/>
      <c r="B18" s="35"/>
      <c r="C18" s="35"/>
      <c r="D18" s="35"/>
      <c r="E18" s="23" t="s">
        <v>15</v>
      </c>
      <c r="F18" s="35"/>
      <c r="G18" s="23" t="s">
        <v>15</v>
      </c>
      <c r="H18" s="36" t="s">
        <v>72</v>
      </c>
    </row>
    <row r="19" spans="1:8" s="29" customFormat="1" ht="15.75" thickBot="1">
      <c r="A19" s="37">
        <v>1</v>
      </c>
      <c r="B19" s="37">
        <v>2</v>
      </c>
      <c r="C19" s="24">
        <v>3</v>
      </c>
      <c r="D19" s="35">
        <v>4</v>
      </c>
      <c r="E19" s="35">
        <v>5</v>
      </c>
      <c r="F19" s="35">
        <v>6</v>
      </c>
      <c r="G19" s="37">
        <v>7</v>
      </c>
      <c r="H19" s="38"/>
    </row>
    <row r="20" spans="1:14" s="29" customFormat="1" ht="15">
      <c r="A20" s="68"/>
      <c r="B20" s="78"/>
      <c r="C20" s="86" t="s">
        <v>94</v>
      </c>
      <c r="D20" s="93"/>
      <c r="E20" s="93"/>
      <c r="F20" s="93"/>
      <c r="G20" s="93"/>
      <c r="H20" s="93"/>
      <c r="I20" s="39"/>
      <c r="K20" s="39"/>
      <c r="L20" s="18"/>
      <c r="M20" s="20"/>
      <c r="N20" s="18"/>
    </row>
    <row r="21" spans="1:14" s="29" customFormat="1" ht="15">
      <c r="A21" s="62">
        <v>1</v>
      </c>
      <c r="B21" s="63" t="s">
        <v>97</v>
      </c>
      <c r="C21" s="87" t="s">
        <v>95</v>
      </c>
      <c r="D21" s="94">
        <f>SUM(E21:G21)</f>
        <v>0</v>
      </c>
      <c r="E21" s="94">
        <f>'DOP-sag'!M26</f>
        <v>0</v>
      </c>
      <c r="F21" s="94">
        <f>'DOP-sag'!N26</f>
        <v>0</v>
      </c>
      <c r="G21" s="94">
        <f>'DOP-sag'!O26</f>
        <v>0</v>
      </c>
      <c r="H21" s="94">
        <f>'DOP-sag'!L26</f>
        <v>0</v>
      </c>
      <c r="I21" s="39"/>
      <c r="K21" s="39"/>
      <c r="L21" s="18"/>
      <c r="M21" s="20"/>
      <c r="N21" s="18"/>
    </row>
    <row r="22" spans="1:14" s="29" customFormat="1" ht="15">
      <c r="A22" s="62">
        <v>2</v>
      </c>
      <c r="B22" s="63" t="s">
        <v>98</v>
      </c>
      <c r="C22" s="87" t="s">
        <v>96</v>
      </c>
      <c r="D22" s="94">
        <f aca="true" t="shared" si="0" ref="D22:D41">SUM(E22:G22)</f>
        <v>0</v>
      </c>
      <c r="E22" s="94">
        <f>'DOP-uztur'!M34</f>
        <v>0</v>
      </c>
      <c r="F22" s="94">
        <f>'DOP-uztur'!N34</f>
        <v>0</v>
      </c>
      <c r="G22" s="94">
        <f>'DOP-uztur'!O34</f>
        <v>0</v>
      </c>
      <c r="H22" s="94">
        <f>'DOP-uztur'!L34</f>
        <v>0</v>
      </c>
      <c r="I22" s="39"/>
      <c r="K22" s="39"/>
      <c r="L22" s="18"/>
      <c r="M22" s="20"/>
      <c r="N22" s="18"/>
    </row>
    <row r="23" spans="1:14" s="29" customFormat="1" ht="15">
      <c r="A23" s="62"/>
      <c r="B23" s="63"/>
      <c r="C23" s="88" t="s">
        <v>143</v>
      </c>
      <c r="D23" s="135"/>
      <c r="E23" s="135"/>
      <c r="F23" s="135"/>
      <c r="G23" s="135"/>
      <c r="H23" s="135"/>
      <c r="I23" s="39"/>
      <c r="K23" s="39"/>
      <c r="L23" s="18"/>
      <c r="M23" s="20"/>
      <c r="N23" s="18"/>
    </row>
    <row r="24" spans="1:14" s="29" customFormat="1" ht="15">
      <c r="A24" s="62">
        <v>3</v>
      </c>
      <c r="B24" s="63" t="s">
        <v>99</v>
      </c>
      <c r="C24" s="87" t="str">
        <f>'Visp. būvd.'!C18</f>
        <v>Ēkas konstrukciju izbūve</v>
      </c>
      <c r="D24" s="94">
        <f>SUM(E24:G24)</f>
        <v>0</v>
      </c>
      <c r="E24" s="94">
        <f>'Visp. būvd.'!M26</f>
        <v>0</v>
      </c>
      <c r="F24" s="94">
        <f>'Visp. būvd.'!N26+'Visp. būvd.'!N26*0.01+('Visp. būvd.'!N26+'Visp. būvd.'!N26*0.01)*0.02</f>
        <v>0</v>
      </c>
      <c r="G24" s="94">
        <f>'Visp. būvd.'!O26</f>
        <v>0</v>
      </c>
      <c r="H24" s="94">
        <f>'Visp. būvd.'!L26</f>
        <v>0</v>
      </c>
      <c r="I24" s="39"/>
      <c r="K24" s="39"/>
      <c r="L24" s="18"/>
      <c r="M24" s="20"/>
      <c r="N24" s="18"/>
    </row>
    <row r="25" spans="1:14" s="29" customFormat="1" ht="15">
      <c r="A25" s="62">
        <v>4</v>
      </c>
      <c r="B25" s="63" t="s">
        <v>100</v>
      </c>
      <c r="C25" s="87" t="str">
        <f>'Visp. būvd.'!C27</f>
        <v>Mūra sienu apmetums </v>
      </c>
      <c r="D25" s="94">
        <f t="shared" si="0"/>
        <v>0</v>
      </c>
      <c r="E25" s="94">
        <f>'Visp. būvd.'!M31</f>
        <v>0</v>
      </c>
      <c r="F25" s="94">
        <f>'Visp. būvd.'!N31+'Visp. būvd.'!N31*0.01+('Visp. būvd.'!N31+'Visp. būvd.'!N31*0.01)*0.02</f>
        <v>0</v>
      </c>
      <c r="G25" s="94">
        <f>'Visp. būvd.'!O31</f>
        <v>0</v>
      </c>
      <c r="H25" s="94">
        <f>'Visp. būvd.'!L31</f>
        <v>0</v>
      </c>
      <c r="I25" s="39"/>
      <c r="K25" s="39"/>
      <c r="L25" s="18"/>
      <c r="M25" s="20"/>
      <c r="N25" s="18"/>
    </row>
    <row r="26" spans="1:14" s="29" customFormat="1" ht="15">
      <c r="A26" s="62">
        <v>5</v>
      </c>
      <c r="B26" s="63" t="s">
        <v>101</v>
      </c>
      <c r="C26" s="87" t="str">
        <f>'Visp. būvd.'!C32</f>
        <v>Ģipškartona starpsienas</v>
      </c>
      <c r="D26" s="94">
        <f t="shared" si="0"/>
        <v>0</v>
      </c>
      <c r="E26" s="94">
        <f>'Visp. būvd.'!M90</f>
        <v>0</v>
      </c>
      <c r="F26" s="94">
        <f>'Visp. būvd.'!N90+'Visp. būvd.'!N90*0.01+('Visp. būvd.'!N90+'Visp. būvd.'!N90*0.01)*0.02</f>
        <v>0</v>
      </c>
      <c r="G26" s="94">
        <f>'Visp. būvd.'!O90</f>
        <v>0</v>
      </c>
      <c r="H26" s="94">
        <f>'Visp. būvd.'!L90</f>
        <v>0</v>
      </c>
      <c r="I26" s="39"/>
      <c r="K26" s="39"/>
      <c r="L26" s="18"/>
      <c r="M26" s="20"/>
      <c r="N26" s="18"/>
    </row>
    <row r="27" spans="1:14" s="29" customFormat="1" ht="15">
      <c r="A27" s="62">
        <v>6</v>
      </c>
      <c r="B27" s="63" t="s">
        <v>102</v>
      </c>
      <c r="C27" s="87" t="str">
        <f>'Visp. būvd.'!C91</f>
        <v>Sienu apdare</v>
      </c>
      <c r="D27" s="94">
        <f t="shared" si="0"/>
        <v>0</v>
      </c>
      <c r="E27" s="94">
        <f>'Visp. būvd.'!M104</f>
        <v>0</v>
      </c>
      <c r="F27" s="94">
        <f>'Visp. būvd.'!N104+'Visp. būvd.'!N104*0.01+('Visp. būvd.'!N104+'Visp. būvd.'!N104*0.01)*0.02</f>
        <v>0</v>
      </c>
      <c r="G27" s="94">
        <f>'Visp. būvd.'!O104</f>
        <v>0</v>
      </c>
      <c r="H27" s="94">
        <f>'Visp. būvd.'!L104</f>
        <v>0</v>
      </c>
      <c r="I27" s="39"/>
      <c r="K27" s="39"/>
      <c r="L27" s="18"/>
      <c r="M27" s="20"/>
      <c r="N27" s="18"/>
    </row>
    <row r="28" spans="1:14" s="29" customFormat="1" ht="15">
      <c r="A28" s="62">
        <v>7</v>
      </c>
      <c r="B28" s="63" t="s">
        <v>103</v>
      </c>
      <c r="C28" s="87" t="str">
        <f>'Visp. būvd.'!C106</f>
        <v>Margas</v>
      </c>
      <c r="D28" s="94">
        <f t="shared" si="0"/>
        <v>0</v>
      </c>
      <c r="E28" s="94">
        <f>'Visp. būvd.'!M111</f>
        <v>0</v>
      </c>
      <c r="F28" s="94">
        <f>'Visp. būvd.'!N111+'Visp. būvd.'!N111*0.01+('Visp. būvd.'!N111+'Visp. būvd.'!N111*0.01)*0.02</f>
        <v>0</v>
      </c>
      <c r="G28" s="94">
        <f>'Visp. būvd.'!O111</f>
        <v>0</v>
      </c>
      <c r="H28" s="94">
        <f>'Visp. būvd.'!L111</f>
        <v>0</v>
      </c>
      <c r="I28" s="39"/>
      <c r="K28" s="39"/>
      <c r="L28" s="18"/>
      <c r="M28" s="20"/>
      <c r="N28" s="18"/>
    </row>
    <row r="29" spans="1:14" s="29" customFormat="1" ht="15">
      <c r="A29" s="62">
        <v>8</v>
      </c>
      <c r="B29" s="63" t="s">
        <v>104</v>
      </c>
      <c r="C29" s="87" t="str">
        <f>'Visp. būvd.'!C112</f>
        <v>Grīdu konstrukcijas ,segumi</v>
      </c>
      <c r="D29" s="94">
        <f t="shared" si="0"/>
        <v>0</v>
      </c>
      <c r="E29" s="94">
        <f>'Visp. būvd.'!M191</f>
        <v>0</v>
      </c>
      <c r="F29" s="94">
        <f>'Visp. būvd.'!N191+'Visp. būvd.'!N191*0.01+('Visp. būvd.'!N191+'Visp. būvd.'!N191*0.01)*0.02</f>
        <v>0</v>
      </c>
      <c r="G29" s="94">
        <f>'Visp. būvd.'!O191</f>
        <v>0</v>
      </c>
      <c r="H29" s="94">
        <f>'Visp. būvd.'!L191</f>
        <v>0</v>
      </c>
      <c r="I29" s="39"/>
      <c r="K29" s="39"/>
      <c r="L29" s="18"/>
      <c r="M29" s="20"/>
      <c r="N29" s="18"/>
    </row>
    <row r="30" spans="1:14" s="29" customFormat="1" ht="15">
      <c r="A30" s="62">
        <v>9</v>
      </c>
      <c r="B30" s="63" t="s">
        <v>105</v>
      </c>
      <c r="C30" s="87" t="str">
        <f>'Visp. būvd.'!C192</f>
        <v>Griesti, apdare</v>
      </c>
      <c r="D30" s="94">
        <f t="shared" si="0"/>
        <v>0</v>
      </c>
      <c r="E30" s="94">
        <f>'Visp. būvd.'!M215</f>
        <v>0</v>
      </c>
      <c r="F30" s="94">
        <f>'Visp. būvd.'!N215+'Visp. būvd.'!N215*0.01+('Visp. būvd.'!N215+'Visp. būvd.'!N215*0.01)*0.02</f>
        <v>0</v>
      </c>
      <c r="G30" s="94">
        <f>'Visp. būvd.'!O215</f>
        <v>0</v>
      </c>
      <c r="H30" s="94">
        <f>'Visp. būvd.'!L215</f>
        <v>0</v>
      </c>
      <c r="I30" s="39"/>
      <c r="K30" s="39"/>
      <c r="L30" s="18"/>
      <c r="M30" s="20"/>
      <c r="N30" s="18"/>
    </row>
    <row r="31" spans="1:14" s="29" customFormat="1" ht="15">
      <c r="A31" s="62">
        <v>10</v>
      </c>
      <c r="B31" s="63" t="s">
        <v>106</v>
      </c>
      <c r="C31" s="87" t="str">
        <f>'Visp. būvd.'!C216</f>
        <v>Fasāde</v>
      </c>
      <c r="D31" s="94">
        <f t="shared" si="0"/>
        <v>0</v>
      </c>
      <c r="E31" s="94">
        <f>'Visp. būvd.'!M235</f>
        <v>0</v>
      </c>
      <c r="F31" s="94">
        <f>'Visp. būvd.'!N235+'Visp. būvd.'!N235*0.01+('Visp. būvd.'!N235+'Visp. būvd.'!N235*0.01)*0.02</f>
        <v>0</v>
      </c>
      <c r="G31" s="94">
        <f>'Visp. būvd.'!O235</f>
        <v>0</v>
      </c>
      <c r="H31" s="94">
        <f>'Visp. būvd.'!L235</f>
        <v>0</v>
      </c>
      <c r="I31" s="39"/>
      <c r="K31" s="39"/>
      <c r="L31" s="18"/>
      <c r="M31" s="20"/>
      <c r="N31" s="18"/>
    </row>
    <row r="32" spans="1:14" s="29" customFormat="1" ht="15">
      <c r="A32" s="62">
        <v>11</v>
      </c>
      <c r="B32" s="63" t="s">
        <v>324</v>
      </c>
      <c r="C32" s="87" t="str">
        <f>'Visp. būvd.'!C236</f>
        <v>Durvis, vārti</v>
      </c>
      <c r="D32" s="94">
        <f t="shared" si="0"/>
        <v>0</v>
      </c>
      <c r="E32" s="94">
        <f>'Visp. būvd.'!M252</f>
        <v>0</v>
      </c>
      <c r="F32" s="94">
        <f>'Visp. būvd.'!N252+'Visp. būvd.'!N252*0.01+('Visp. būvd.'!N252+'Visp. būvd.'!N252*0.01)*0.02</f>
        <v>0</v>
      </c>
      <c r="G32" s="94">
        <f>'Visp. būvd.'!O252</f>
        <v>0</v>
      </c>
      <c r="H32" s="94">
        <f>'Visp. būvd.'!L252</f>
        <v>0</v>
      </c>
      <c r="I32" s="39"/>
      <c r="K32" s="39"/>
      <c r="L32" s="18"/>
      <c r="M32" s="20"/>
      <c r="N32" s="18"/>
    </row>
    <row r="33" spans="1:14" s="29" customFormat="1" ht="15">
      <c r="A33" s="62">
        <v>12</v>
      </c>
      <c r="B33" s="63" t="s">
        <v>325</v>
      </c>
      <c r="C33" s="87" t="str">
        <f>'Visp. būvd.'!C253</f>
        <v>Logi</v>
      </c>
      <c r="D33" s="94">
        <f t="shared" si="0"/>
        <v>0</v>
      </c>
      <c r="E33" s="94">
        <f>'Visp. būvd.'!M257</f>
        <v>0</v>
      </c>
      <c r="F33" s="94">
        <f>'Visp. būvd.'!N257+'Visp. būvd.'!N257*0.01+('Visp. būvd.'!N257+'Visp. būvd.'!N257*0.01)*0.02</f>
        <v>0</v>
      </c>
      <c r="G33" s="94">
        <f>'Visp. būvd.'!O257</f>
        <v>0</v>
      </c>
      <c r="H33" s="94">
        <f>'Visp. būvd.'!L257</f>
        <v>0</v>
      </c>
      <c r="I33" s="39"/>
      <c r="K33" s="39"/>
      <c r="L33" s="18"/>
      <c r="M33" s="20"/>
      <c r="N33" s="18"/>
    </row>
    <row r="34" spans="1:14" s="29" customFormat="1" ht="15">
      <c r="A34" s="62">
        <v>13</v>
      </c>
      <c r="B34" s="63" t="s">
        <v>326</v>
      </c>
      <c r="C34" s="87" t="str">
        <f>'Visp. būvd.'!C258</f>
        <v>Kājslauķi</v>
      </c>
      <c r="D34" s="94">
        <f t="shared" si="0"/>
        <v>0</v>
      </c>
      <c r="E34" s="94">
        <f>'Visp. būvd.'!M262</f>
        <v>0</v>
      </c>
      <c r="F34" s="94">
        <f>'Visp. būvd.'!N262+'Visp. būvd.'!N262*0.01+('Visp. būvd.'!N262+'Visp. būvd.'!N262*0.01)*0.02</f>
        <v>0</v>
      </c>
      <c r="G34" s="94">
        <f>'Visp. būvd.'!O262</f>
        <v>0</v>
      </c>
      <c r="H34" s="94">
        <f>'Visp. būvd.'!L262</f>
        <v>0</v>
      </c>
      <c r="I34" s="39"/>
      <c r="K34" s="39"/>
      <c r="L34" s="18"/>
      <c r="M34" s="20"/>
      <c r="N34" s="18"/>
    </row>
    <row r="35" spans="1:14" s="29" customFormat="1" ht="15">
      <c r="A35" s="62"/>
      <c r="B35" s="63"/>
      <c r="C35" s="87"/>
      <c r="D35" s="94"/>
      <c r="E35" s="94"/>
      <c r="F35" s="94"/>
      <c r="G35" s="94"/>
      <c r="H35" s="94"/>
      <c r="I35" s="39"/>
      <c r="K35" s="39"/>
      <c r="L35" s="18"/>
      <c r="M35" s="20"/>
      <c r="N35" s="18"/>
    </row>
    <row r="36" spans="1:14" s="29" customFormat="1" ht="15">
      <c r="A36" s="62"/>
      <c r="B36" s="63"/>
      <c r="C36" s="88" t="s">
        <v>330</v>
      </c>
      <c r="D36" s="94"/>
      <c r="E36" s="94"/>
      <c r="F36" s="94"/>
      <c r="G36" s="94"/>
      <c r="H36" s="94"/>
      <c r="I36" s="39"/>
      <c r="K36" s="39"/>
      <c r="L36" s="18"/>
      <c r="M36" s="20"/>
      <c r="N36" s="18"/>
    </row>
    <row r="37" spans="1:14" s="29" customFormat="1" ht="30">
      <c r="A37" s="62">
        <v>15</v>
      </c>
      <c r="B37" s="63" t="s">
        <v>107</v>
      </c>
      <c r="C37" s="143" t="s">
        <v>361</v>
      </c>
      <c r="D37" s="94">
        <f t="shared" si="0"/>
        <v>0</v>
      </c>
      <c r="E37" s="94">
        <f>'1-2'!M82</f>
        <v>0</v>
      </c>
      <c r="F37" s="94">
        <f>'1-2'!N82</f>
        <v>0</v>
      </c>
      <c r="G37" s="94">
        <f>'1-2'!O82</f>
        <v>0</v>
      </c>
      <c r="H37" s="94">
        <f>'1-2'!L82</f>
        <v>0</v>
      </c>
      <c r="I37" s="39"/>
      <c r="K37" s="39"/>
      <c r="L37" s="18"/>
      <c r="M37" s="20"/>
      <c r="N37" s="18"/>
    </row>
    <row r="38" spans="1:16" s="29" customFormat="1" ht="15">
      <c r="A38" s="62">
        <v>16</v>
      </c>
      <c r="B38" s="63" t="s">
        <v>108</v>
      </c>
      <c r="C38" s="143" t="s">
        <v>362</v>
      </c>
      <c r="D38" s="94">
        <f t="shared" si="0"/>
        <v>0</v>
      </c>
      <c r="E38" s="94">
        <f>'1-3'!M83</f>
        <v>0</v>
      </c>
      <c r="F38" s="94">
        <f>'1-3'!N83</f>
        <v>0</v>
      </c>
      <c r="G38" s="94">
        <f>'1-3'!O83</f>
        <v>0</v>
      </c>
      <c r="H38" s="94">
        <f>'1-3'!L83</f>
        <v>0</v>
      </c>
      <c r="I38" s="39"/>
      <c r="K38" s="39"/>
      <c r="O38" s="18"/>
      <c r="P38" s="18"/>
    </row>
    <row r="39" spans="1:16" s="29" customFormat="1" ht="15">
      <c r="A39" s="62">
        <v>17</v>
      </c>
      <c r="B39" s="63" t="s">
        <v>109</v>
      </c>
      <c r="C39" s="143" t="s">
        <v>476</v>
      </c>
      <c r="D39" s="94">
        <f t="shared" si="0"/>
        <v>0</v>
      </c>
      <c r="E39" s="94">
        <f>'1-4'!M189</f>
        <v>0</v>
      </c>
      <c r="F39" s="94">
        <f>'1-4'!N189</f>
        <v>0</v>
      </c>
      <c r="G39" s="94">
        <f>'1-4'!O189</f>
        <v>0</v>
      </c>
      <c r="H39" s="94">
        <f>'1-4'!L189</f>
        <v>0</v>
      </c>
      <c r="I39" s="39"/>
      <c r="K39" s="39"/>
      <c r="O39" s="18"/>
      <c r="P39" s="18"/>
    </row>
    <row r="40" spans="1:16" s="29" customFormat="1" ht="15">
      <c r="A40" s="62">
        <v>18</v>
      </c>
      <c r="B40" s="63" t="s">
        <v>110</v>
      </c>
      <c r="C40" s="143" t="s">
        <v>564</v>
      </c>
      <c r="D40" s="94">
        <f t="shared" si="0"/>
        <v>0</v>
      </c>
      <c r="E40" s="94">
        <f>'1-5'!M64</f>
        <v>0</v>
      </c>
      <c r="F40" s="94">
        <f>'1-5'!N64</f>
        <v>0</v>
      </c>
      <c r="G40" s="94">
        <f>'1-5'!O64</f>
        <v>0</v>
      </c>
      <c r="H40" s="94">
        <f>'1-5'!L64</f>
        <v>0</v>
      </c>
      <c r="I40" s="39"/>
      <c r="K40" s="39"/>
      <c r="O40" s="18"/>
      <c r="P40" s="18"/>
    </row>
    <row r="41" spans="1:16" s="29" customFormat="1" ht="15">
      <c r="A41" s="62">
        <v>20</v>
      </c>
      <c r="B41" s="63" t="s">
        <v>111</v>
      </c>
      <c r="C41" s="144" t="s">
        <v>574</v>
      </c>
      <c r="D41" s="94">
        <f t="shared" si="0"/>
        <v>0</v>
      </c>
      <c r="E41" s="94">
        <f>'1-6'!M48</f>
        <v>0</v>
      </c>
      <c r="F41" s="94">
        <f>'1-6'!N48</f>
        <v>0</v>
      </c>
      <c r="G41" s="94">
        <f>'1-6'!O48</f>
        <v>0</v>
      </c>
      <c r="H41" s="94">
        <f>'1-6'!L48</f>
        <v>0</v>
      </c>
      <c r="I41" s="39"/>
      <c r="K41" s="39"/>
      <c r="O41" s="18"/>
      <c r="P41" s="18"/>
    </row>
    <row r="42" spans="1:17" s="29" customFormat="1" ht="15">
      <c r="A42" s="79"/>
      <c r="B42" s="80"/>
      <c r="C42" s="81" t="s">
        <v>29</v>
      </c>
      <c r="D42" s="95">
        <f>SUM(D20:D41)</f>
        <v>0</v>
      </c>
      <c r="E42" s="95">
        <f>SUM(E20:E41)</f>
        <v>0</v>
      </c>
      <c r="F42" s="95">
        <f>SUM(F20:F41)</f>
        <v>0</v>
      </c>
      <c r="G42" s="95">
        <f>SUM(G20:G41)</f>
        <v>0</v>
      </c>
      <c r="H42" s="95">
        <f>SUM(H20:H41)</f>
        <v>0</v>
      </c>
      <c r="I42" s="39"/>
      <c r="K42" s="39"/>
      <c r="L42" s="39"/>
      <c r="M42" s="39"/>
      <c r="N42" s="39"/>
      <c r="O42" s="39"/>
      <c r="P42" s="19"/>
      <c r="Q42" s="20"/>
    </row>
    <row r="43" spans="1:14" s="29" customFormat="1" ht="15">
      <c r="A43" s="247" t="s">
        <v>753</v>
      </c>
      <c r="B43" s="248"/>
      <c r="C43" s="249"/>
      <c r="D43" s="96">
        <f>D42*7%</f>
        <v>0</v>
      </c>
      <c r="E43" s="254"/>
      <c r="F43" s="254"/>
      <c r="G43" s="254"/>
      <c r="H43" s="254"/>
      <c r="K43" s="39"/>
      <c r="L43" s="19"/>
      <c r="M43" s="20"/>
      <c r="N43" s="18"/>
    </row>
    <row r="44" spans="1:13" s="29" customFormat="1" ht="15">
      <c r="A44" s="247" t="s">
        <v>754</v>
      </c>
      <c r="B44" s="248"/>
      <c r="C44" s="249"/>
      <c r="D44" s="96">
        <f>D42*5%</f>
        <v>0</v>
      </c>
      <c r="E44" s="254"/>
      <c r="F44" s="254"/>
      <c r="G44" s="254"/>
      <c r="H44" s="254"/>
      <c r="K44" s="39"/>
      <c r="L44" s="19"/>
      <c r="M44" s="20"/>
    </row>
    <row r="45" spans="1:13" s="29" customFormat="1" ht="15">
      <c r="A45" s="247" t="s">
        <v>73</v>
      </c>
      <c r="B45" s="248"/>
      <c r="C45" s="249"/>
      <c r="D45" s="96">
        <f>E42*24.09%</f>
        <v>0</v>
      </c>
      <c r="E45" s="254"/>
      <c r="F45" s="254"/>
      <c r="G45" s="254"/>
      <c r="H45" s="254"/>
      <c r="K45" s="39"/>
      <c r="L45" s="19"/>
      <c r="M45" s="20"/>
    </row>
    <row r="46" spans="1:13" s="29" customFormat="1" ht="15">
      <c r="A46" s="247" t="s">
        <v>74</v>
      </c>
      <c r="B46" s="248"/>
      <c r="C46" s="249"/>
      <c r="D46" s="96">
        <f>SUM(D42:D45)</f>
        <v>0</v>
      </c>
      <c r="E46" s="254"/>
      <c r="F46" s="254"/>
      <c r="G46" s="254"/>
      <c r="H46" s="254"/>
      <c r="K46" s="39"/>
      <c r="L46" s="19"/>
      <c r="M46" s="20"/>
    </row>
    <row r="47" spans="1:13" s="29" customFormat="1" ht="15">
      <c r="A47" s="293" t="s">
        <v>9</v>
      </c>
      <c r="B47" s="294"/>
      <c r="C47" s="294"/>
      <c r="D47" s="98">
        <f>D46*0.21</f>
        <v>0</v>
      </c>
      <c r="E47" s="97"/>
      <c r="F47" s="97"/>
      <c r="G47" s="97"/>
      <c r="H47" s="97"/>
      <c r="K47" s="39"/>
      <c r="L47" s="19"/>
      <c r="M47" s="20"/>
    </row>
    <row r="48" spans="1:13" s="29" customFormat="1" ht="15">
      <c r="A48" s="92"/>
      <c r="B48" s="92"/>
      <c r="C48" s="92" t="s">
        <v>10</v>
      </c>
      <c r="D48" s="98">
        <f>D46+D47</f>
        <v>0</v>
      </c>
      <c r="E48" s="97"/>
      <c r="F48" s="97"/>
      <c r="G48" s="97"/>
      <c r="H48" s="97"/>
      <c r="K48" s="39"/>
      <c r="L48" s="19"/>
      <c r="M48" s="20"/>
    </row>
    <row r="49" spans="1:8" s="29" customFormat="1" ht="15" customHeight="1">
      <c r="A49" s="241"/>
      <c r="B49" s="241"/>
      <c r="C49" s="241"/>
      <c r="D49" s="241"/>
      <c r="E49" s="241"/>
      <c r="F49" s="241"/>
      <c r="G49" s="241"/>
      <c r="H49" s="241"/>
    </row>
    <row r="50" spans="1:8" s="29" customFormat="1" ht="11.25" customHeight="1">
      <c r="A50" s="241"/>
      <c r="B50" s="241"/>
      <c r="C50" s="241"/>
      <c r="D50" s="241"/>
      <c r="E50" s="241"/>
      <c r="F50" s="241"/>
      <c r="G50" s="241"/>
      <c r="H50" s="241"/>
    </row>
    <row r="51" spans="1:8" s="29" customFormat="1" ht="15">
      <c r="A51" s="241" t="s">
        <v>46</v>
      </c>
      <c r="B51" s="241"/>
      <c r="C51" s="242"/>
      <c r="D51" s="242"/>
      <c r="E51" s="242"/>
      <c r="F51" s="242"/>
      <c r="G51" s="242"/>
      <c r="H51" s="242"/>
    </row>
    <row r="52" spans="1:8" s="29" customFormat="1" ht="15">
      <c r="A52" s="241" t="s">
        <v>47</v>
      </c>
      <c r="B52" s="241"/>
      <c r="C52" s="241"/>
      <c r="D52" s="241"/>
      <c r="E52" s="241"/>
      <c r="F52" s="241"/>
      <c r="G52" s="241"/>
      <c r="H52" s="241"/>
    </row>
    <row r="53" spans="1:8" s="29" customFormat="1" ht="15">
      <c r="A53" s="241"/>
      <c r="B53" s="241"/>
      <c r="C53" s="241"/>
      <c r="D53" s="241"/>
      <c r="E53" s="241"/>
      <c r="F53" s="241"/>
      <c r="G53" s="241"/>
      <c r="H53" s="241"/>
    </row>
    <row r="54" spans="1:8" s="1" customFormat="1" ht="15">
      <c r="A54" s="241" t="s">
        <v>48</v>
      </c>
      <c r="B54" s="241"/>
      <c r="C54" s="242"/>
      <c r="D54" s="242"/>
      <c r="E54" s="242"/>
      <c r="F54" s="242"/>
      <c r="G54" s="242"/>
      <c r="H54" s="242"/>
    </row>
    <row r="55" spans="1:8" s="1" customFormat="1" ht="15">
      <c r="A55" s="241" t="s">
        <v>47</v>
      </c>
      <c r="B55" s="241"/>
      <c r="C55" s="241"/>
      <c r="D55" s="241"/>
      <c r="E55" s="241"/>
      <c r="F55" s="241"/>
      <c r="G55" s="241"/>
      <c r="H55" s="241"/>
    </row>
    <row r="56" spans="1:8" s="1" customFormat="1" ht="15">
      <c r="A56" s="240" t="s">
        <v>49</v>
      </c>
      <c r="B56" s="240"/>
      <c r="C56" s="17"/>
      <c r="D56" s="240"/>
      <c r="E56" s="240"/>
      <c r="F56" s="240"/>
      <c r="G56" s="240"/>
      <c r="H56" s="240"/>
    </row>
  </sheetData>
  <sheetProtection/>
  <mergeCells count="39">
    <mergeCell ref="A47:C47"/>
    <mergeCell ref="A11:E11"/>
    <mergeCell ref="F11:H11"/>
    <mergeCell ref="A8:B8"/>
    <mergeCell ref="C8:H8"/>
    <mergeCell ref="A10:B10"/>
    <mergeCell ref="C10:H10"/>
    <mergeCell ref="A1:H1"/>
    <mergeCell ref="A2:H2"/>
    <mergeCell ref="A3:H3"/>
    <mergeCell ref="A4:H4"/>
    <mergeCell ref="C6:H6"/>
    <mergeCell ref="A7:B7"/>
    <mergeCell ref="A5:H5"/>
    <mergeCell ref="A6:B6"/>
    <mergeCell ref="C7:H7"/>
    <mergeCell ref="A9:B9"/>
    <mergeCell ref="C9:H9"/>
    <mergeCell ref="A12:E12"/>
    <mergeCell ref="F12:H12"/>
    <mergeCell ref="A13:D13"/>
    <mergeCell ref="G13:H13"/>
    <mergeCell ref="A14:H14"/>
    <mergeCell ref="E15:G15"/>
    <mergeCell ref="A45:C45"/>
    <mergeCell ref="A46:C46"/>
    <mergeCell ref="A43:C43"/>
    <mergeCell ref="E43:H46"/>
    <mergeCell ref="A44:C44"/>
    <mergeCell ref="A51:B51"/>
    <mergeCell ref="C51:H51"/>
    <mergeCell ref="A49:H50"/>
    <mergeCell ref="A55:H55"/>
    <mergeCell ref="A52:H52"/>
    <mergeCell ref="A56:B56"/>
    <mergeCell ref="D56:H56"/>
    <mergeCell ref="A53:H53"/>
    <mergeCell ref="A54:B54"/>
    <mergeCell ref="C54:H54"/>
  </mergeCells>
  <printOptions gridLines="1" horizontalCentered="1"/>
  <pageMargins left="0" right="0" top="0.62" bottom="0.17" header="0.69" footer="0.2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Zeros="0" zoomScalePageLayoutView="0" workbookViewId="0" topLeftCell="A1">
      <selection activeCell="A1" sqref="A1:P1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8" customWidth="1"/>
    <col min="4" max="4" width="6.00390625" style="18" customWidth="1"/>
    <col min="5" max="5" width="6.875" style="18" customWidth="1"/>
    <col min="6" max="6" width="6.375" style="18" customWidth="1"/>
    <col min="7" max="7" width="6.125" style="18" customWidth="1"/>
    <col min="8" max="9" width="6.375" style="18" customWidth="1"/>
    <col min="10" max="10" width="5.75390625" style="18" customWidth="1"/>
    <col min="11" max="11" width="6.25390625" style="18" customWidth="1"/>
    <col min="12" max="13" width="8.125" style="18" customWidth="1"/>
    <col min="14" max="14" width="9.25390625" style="18" customWidth="1"/>
    <col min="15" max="15" width="8.875" style="18" customWidth="1"/>
    <col min="16" max="16" width="10.125" style="18" customWidth="1"/>
    <col min="17" max="16384" width="9.125" style="18" customWidth="1"/>
  </cols>
  <sheetData>
    <row r="1" spans="1:16" ht="35.25" customHeight="1">
      <c r="A1" s="274" t="s">
        <v>112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8.75">
      <c r="A2" s="258" t="s">
        <v>95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4.25" customHeight="1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s="1" customFormat="1" ht="15.75" customHeight="1">
      <c r="A4" s="256" t="s">
        <v>81</v>
      </c>
      <c r="B4" s="256"/>
      <c r="C4" s="275" t="s">
        <v>750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s="1" customFormat="1" ht="15">
      <c r="A5" s="255"/>
      <c r="B5" s="255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s="1" customFormat="1" ht="15.75" customHeight="1">
      <c r="A6" s="256" t="s">
        <v>82</v>
      </c>
      <c r="B6" s="256"/>
      <c r="C6" s="275" t="s">
        <v>751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s="1" customFormat="1" ht="15">
      <c r="A7" s="256" t="s">
        <v>83</v>
      </c>
      <c r="B7" s="256"/>
      <c r="C7" s="253" t="s">
        <v>752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s="1" customFormat="1" ht="15">
      <c r="A8" s="256" t="s">
        <v>84</v>
      </c>
      <c r="B8" s="256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4.25" customHeight="1">
      <c r="A9" s="10" t="s">
        <v>85</v>
      </c>
      <c r="B9" s="8"/>
      <c r="C9" s="10" t="s">
        <v>87</v>
      </c>
      <c r="D9" s="273" t="s">
        <v>594</v>
      </c>
      <c r="E9" s="273"/>
      <c r="F9" s="270" t="s">
        <v>88</v>
      </c>
      <c r="G9" s="270"/>
      <c r="H9" s="270"/>
      <c r="I9" s="259" t="s">
        <v>89</v>
      </c>
      <c r="J9" s="259"/>
      <c r="K9" s="259"/>
      <c r="L9" s="259"/>
      <c r="M9" s="271">
        <f>P28</f>
        <v>0</v>
      </c>
      <c r="N9" s="272"/>
      <c r="O9" s="2" t="s">
        <v>15</v>
      </c>
      <c r="P9" s="9"/>
    </row>
    <row r="10" spans="1:16" ht="14.2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 t="s">
        <v>13</v>
      </c>
      <c r="K10" s="255"/>
      <c r="L10" s="8"/>
      <c r="M10" s="2" t="s">
        <v>86</v>
      </c>
      <c r="N10" s="11"/>
      <c r="O10" s="231"/>
      <c r="P10" s="231"/>
    </row>
    <row r="11" spans="1:16" ht="14.25" customHeight="1" thickBo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ht="13.5" customHeight="1" thickBot="1">
      <c r="A12" s="40" t="s">
        <v>18</v>
      </c>
      <c r="B12" s="40"/>
      <c r="C12" s="41"/>
      <c r="D12" s="40" t="s">
        <v>19</v>
      </c>
      <c r="E12" s="42" t="s">
        <v>20</v>
      </c>
      <c r="F12" s="232" t="s">
        <v>33</v>
      </c>
      <c r="G12" s="233"/>
      <c r="H12" s="233"/>
      <c r="I12" s="233"/>
      <c r="J12" s="233"/>
      <c r="K12" s="234"/>
      <c r="L12" s="43"/>
      <c r="M12" s="43"/>
      <c r="N12" s="43" t="s">
        <v>22</v>
      </c>
      <c r="O12" s="43" t="s">
        <v>21</v>
      </c>
      <c r="P12" s="44" t="s">
        <v>15</v>
      </c>
    </row>
    <row r="13" spans="1:16" ht="12.75">
      <c r="A13" s="45" t="s">
        <v>23</v>
      </c>
      <c r="B13" s="45" t="s">
        <v>45</v>
      </c>
      <c r="C13" s="45" t="s">
        <v>32</v>
      </c>
      <c r="D13" s="45" t="s">
        <v>24</v>
      </c>
      <c r="E13" s="46" t="s">
        <v>25</v>
      </c>
      <c r="F13" s="45" t="s">
        <v>34</v>
      </c>
      <c r="G13" s="53" t="s">
        <v>90</v>
      </c>
      <c r="H13" s="40" t="s">
        <v>36</v>
      </c>
      <c r="I13" s="40" t="s">
        <v>26</v>
      </c>
      <c r="J13" s="40" t="s">
        <v>37</v>
      </c>
      <c r="K13" s="40" t="s">
        <v>42</v>
      </c>
      <c r="L13" s="47" t="s">
        <v>38</v>
      </c>
      <c r="M13" s="40" t="s">
        <v>36</v>
      </c>
      <c r="N13" s="40" t="s">
        <v>26</v>
      </c>
      <c r="O13" s="40" t="s">
        <v>37</v>
      </c>
      <c r="P13" s="40" t="s">
        <v>42</v>
      </c>
    </row>
    <row r="14" spans="1:16" ht="12.75">
      <c r="A14" s="45"/>
      <c r="B14" s="45"/>
      <c r="C14" s="45"/>
      <c r="D14" s="45"/>
      <c r="E14" s="46"/>
      <c r="F14" s="45" t="s">
        <v>43</v>
      </c>
      <c r="G14" s="45" t="s">
        <v>53</v>
      </c>
      <c r="H14" s="45" t="s">
        <v>40</v>
      </c>
      <c r="I14" s="45" t="s">
        <v>39</v>
      </c>
      <c r="J14" s="45" t="s">
        <v>41</v>
      </c>
      <c r="K14" s="45" t="s">
        <v>15</v>
      </c>
      <c r="L14" s="48" t="s">
        <v>44</v>
      </c>
      <c r="M14" s="45" t="s">
        <v>40</v>
      </c>
      <c r="N14" s="45" t="s">
        <v>39</v>
      </c>
      <c r="O14" s="45" t="s">
        <v>41</v>
      </c>
      <c r="P14" s="45" t="s">
        <v>15</v>
      </c>
    </row>
    <row r="15" spans="1:16" ht="13.5" thickBot="1">
      <c r="A15" s="49" t="s">
        <v>28</v>
      </c>
      <c r="B15" s="49"/>
      <c r="C15" s="49"/>
      <c r="D15" s="49"/>
      <c r="E15" s="50"/>
      <c r="F15" s="49" t="s">
        <v>50</v>
      </c>
      <c r="G15" s="49" t="s">
        <v>57</v>
      </c>
      <c r="H15" s="49" t="s">
        <v>15</v>
      </c>
      <c r="I15" s="49" t="s">
        <v>15</v>
      </c>
      <c r="J15" s="49" t="s">
        <v>15</v>
      </c>
      <c r="K15" s="49"/>
      <c r="L15" s="51" t="s">
        <v>50</v>
      </c>
      <c r="M15" s="49" t="s">
        <v>15</v>
      </c>
      <c r="N15" s="49" t="s">
        <v>15</v>
      </c>
      <c r="O15" s="49" t="s">
        <v>15</v>
      </c>
      <c r="P15" s="49"/>
    </row>
    <row r="16" spans="1:16" ht="15.75" thickBo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56"/>
      <c r="C17" s="82"/>
      <c r="D17" s="55"/>
      <c r="E17" s="57"/>
      <c r="F17" s="69"/>
      <c r="G17" s="99"/>
      <c r="H17" s="99">
        <v>0</v>
      </c>
      <c r="I17" s="99">
        <v>0</v>
      </c>
      <c r="J17" s="99">
        <v>0</v>
      </c>
      <c r="K17" s="100">
        <f>SUM(H17:J17)</f>
        <v>0</v>
      </c>
      <c r="L17" s="100">
        <f>E17*F17</f>
        <v>0</v>
      </c>
      <c r="M17" s="100">
        <f>E17*H17</f>
        <v>0</v>
      </c>
      <c r="N17" s="100">
        <f>E17*I17</f>
        <v>0</v>
      </c>
      <c r="O17" s="100">
        <f>E17*J17</f>
        <v>0</v>
      </c>
      <c r="P17" s="100">
        <f>SUM(M17:O17)</f>
        <v>0</v>
      </c>
      <c r="S17" s="19"/>
    </row>
    <row r="18" spans="1:19" ht="15">
      <c r="A18" s="58">
        <v>1</v>
      </c>
      <c r="B18" s="59" t="s">
        <v>115</v>
      </c>
      <c r="C18" s="64" t="s">
        <v>113</v>
      </c>
      <c r="D18" s="58" t="s">
        <v>14</v>
      </c>
      <c r="E18" s="60">
        <v>100</v>
      </c>
      <c r="F18" s="66"/>
      <c r="G18" s="101"/>
      <c r="H18" s="101"/>
      <c r="I18" s="101"/>
      <c r="J18" s="101"/>
      <c r="K18" s="102">
        <f>SUM(H18:J18)</f>
        <v>0</v>
      </c>
      <c r="L18" s="102">
        <f>E18*F18</f>
        <v>0</v>
      </c>
      <c r="M18" s="102">
        <f>E18*H18</f>
        <v>0</v>
      </c>
      <c r="N18" s="102">
        <f>E18*I18</f>
        <v>0</v>
      </c>
      <c r="O18" s="102">
        <f>E18*J18</f>
        <v>0</v>
      </c>
      <c r="P18" s="102">
        <f>SUM(M18:O18)</f>
        <v>0</v>
      </c>
      <c r="S18" s="19"/>
    </row>
    <row r="19" spans="1:19" ht="30">
      <c r="A19" s="58">
        <v>2</v>
      </c>
      <c r="B19" s="59" t="s">
        <v>115</v>
      </c>
      <c r="C19" s="64" t="s">
        <v>138</v>
      </c>
      <c r="D19" s="58" t="s">
        <v>54</v>
      </c>
      <c r="E19" s="60">
        <v>5</v>
      </c>
      <c r="F19" s="66"/>
      <c r="G19" s="101"/>
      <c r="H19" s="101"/>
      <c r="I19" s="101"/>
      <c r="J19" s="101"/>
      <c r="K19" s="102">
        <f>SUM(H19:J19)</f>
        <v>0</v>
      </c>
      <c r="L19" s="102">
        <f>E19*F19</f>
        <v>0</v>
      </c>
      <c r="M19" s="102">
        <f>E19*H19</f>
        <v>0</v>
      </c>
      <c r="N19" s="102">
        <f>E19*I19</f>
        <v>0</v>
      </c>
      <c r="O19" s="102">
        <f>E19*J19</f>
        <v>0</v>
      </c>
      <c r="P19" s="102">
        <f>SUM(M19:O19)</f>
        <v>0</v>
      </c>
      <c r="S19" s="19"/>
    </row>
    <row r="20" spans="1:19" ht="30">
      <c r="A20" s="58">
        <v>3</v>
      </c>
      <c r="B20" s="59" t="s">
        <v>115</v>
      </c>
      <c r="C20" s="146" t="s">
        <v>114</v>
      </c>
      <c r="D20" s="58" t="s">
        <v>16</v>
      </c>
      <c r="E20" s="60">
        <v>42</v>
      </c>
      <c r="F20" s="66"/>
      <c r="G20" s="101"/>
      <c r="H20" s="101"/>
      <c r="I20" s="101"/>
      <c r="J20" s="101"/>
      <c r="K20" s="102">
        <f>SUM(H20:J20)</f>
        <v>0</v>
      </c>
      <c r="L20" s="102">
        <f>E20*F20</f>
        <v>0</v>
      </c>
      <c r="M20" s="102">
        <f>E20*H20</f>
        <v>0</v>
      </c>
      <c r="N20" s="102">
        <f>E20*I20</f>
        <v>0</v>
      </c>
      <c r="O20" s="102">
        <f>E20*J20</f>
        <v>0</v>
      </c>
      <c r="P20" s="102">
        <f>SUM(M20:O20)</f>
        <v>0</v>
      </c>
      <c r="S20" s="19"/>
    </row>
    <row r="21" spans="1:16" ht="15">
      <c r="A21" s="58"/>
      <c r="B21" s="59"/>
      <c r="C21" s="64"/>
      <c r="D21" s="58"/>
      <c r="E21" s="60"/>
      <c r="F21" s="66"/>
      <c r="G21" s="101"/>
      <c r="H21" s="101">
        <v>0</v>
      </c>
      <c r="I21" s="101">
        <v>0</v>
      </c>
      <c r="J21" s="101">
        <v>0</v>
      </c>
      <c r="K21" s="102">
        <f>SUM(H21:J21)</f>
        <v>0</v>
      </c>
      <c r="L21" s="102">
        <f>E21*F21</f>
        <v>0</v>
      </c>
      <c r="M21" s="102">
        <f>E21*H21</f>
        <v>0</v>
      </c>
      <c r="N21" s="102">
        <f>E21*I21</f>
        <v>0</v>
      </c>
      <c r="O21" s="102">
        <f>E21*J21</f>
        <v>0</v>
      </c>
      <c r="P21" s="102">
        <f>SUM(M21:O21)</f>
        <v>0</v>
      </c>
    </row>
    <row r="22" spans="1:19" ht="15">
      <c r="A22" s="71"/>
      <c r="B22" s="72"/>
      <c r="C22" s="83" t="s">
        <v>29</v>
      </c>
      <c r="D22" s="65" t="s">
        <v>15</v>
      </c>
      <c r="E22" s="65"/>
      <c r="F22" s="73"/>
      <c r="G22" s="103"/>
      <c r="H22" s="104"/>
      <c r="I22" s="103"/>
      <c r="J22" s="104"/>
      <c r="K22" s="104"/>
      <c r="L22" s="104">
        <f>SUM(L17:L21)</f>
        <v>0</v>
      </c>
      <c r="M22" s="104">
        <f>SUM(M17:M21)</f>
        <v>0</v>
      </c>
      <c r="N22" s="104">
        <f>SUM(N17:N21)</f>
        <v>0</v>
      </c>
      <c r="O22" s="104">
        <f>SUM(O17:O21)</f>
        <v>0</v>
      </c>
      <c r="P22" s="104">
        <f>SUM(P17:P21)</f>
        <v>0</v>
      </c>
      <c r="R22" s="19"/>
      <c r="S22" s="19"/>
    </row>
    <row r="23" spans="1:16" s="1" customFormat="1" ht="15">
      <c r="A23" s="7"/>
      <c r="B23" s="3"/>
      <c r="C23" s="235" t="s">
        <v>755</v>
      </c>
      <c r="D23" s="268"/>
      <c r="E23" s="268"/>
      <c r="F23" s="268"/>
      <c r="G23" s="268"/>
      <c r="H23" s="268"/>
      <c r="I23" s="268"/>
      <c r="J23" s="268"/>
      <c r="K23" s="269"/>
      <c r="L23" s="105"/>
      <c r="M23" s="106"/>
      <c r="N23" s="107">
        <f>N22*1%</f>
        <v>0</v>
      </c>
      <c r="O23" s="108"/>
      <c r="P23" s="108"/>
    </row>
    <row r="24" spans="1:16" s="1" customFormat="1" ht="15">
      <c r="A24" s="7"/>
      <c r="B24" s="3"/>
      <c r="C24" s="264" t="s">
        <v>29</v>
      </c>
      <c r="D24" s="265"/>
      <c r="E24" s="265"/>
      <c r="F24" s="265"/>
      <c r="G24" s="265"/>
      <c r="H24" s="265"/>
      <c r="I24" s="265"/>
      <c r="J24" s="265"/>
      <c r="K24" s="266"/>
      <c r="L24" s="105"/>
      <c r="M24" s="106"/>
      <c r="N24" s="106">
        <f>SUM(N22:N23)</f>
        <v>0</v>
      </c>
      <c r="O24" s="106"/>
      <c r="P24" s="108"/>
    </row>
    <row r="25" spans="1:16" s="1" customFormat="1" ht="15">
      <c r="A25" s="7"/>
      <c r="B25" s="3"/>
      <c r="C25" s="264" t="s">
        <v>756</v>
      </c>
      <c r="D25" s="265"/>
      <c r="E25" s="265"/>
      <c r="F25" s="265"/>
      <c r="G25" s="265"/>
      <c r="H25" s="265"/>
      <c r="I25" s="265"/>
      <c r="J25" s="265"/>
      <c r="K25" s="266"/>
      <c r="L25" s="105"/>
      <c r="M25" s="106"/>
      <c r="N25" s="107">
        <f>N24*2%</f>
        <v>0</v>
      </c>
      <c r="O25" s="108"/>
      <c r="P25" s="108"/>
    </row>
    <row r="26" spans="1:18" ht="15">
      <c r="A26" s="13"/>
      <c r="B26" s="14"/>
      <c r="C26" s="267" t="s">
        <v>31</v>
      </c>
      <c r="D26" s="252"/>
      <c r="E26" s="252"/>
      <c r="F26" s="252"/>
      <c r="G26" s="252"/>
      <c r="H26" s="252"/>
      <c r="I26" s="252"/>
      <c r="J26" s="252"/>
      <c r="K26" s="236"/>
      <c r="L26" s="109">
        <f>SUM(L22)</f>
        <v>0</v>
      </c>
      <c r="M26" s="109">
        <f>SUM(M22)</f>
        <v>0</v>
      </c>
      <c r="N26" s="109">
        <f>SUM(N24:N25)</f>
        <v>0</v>
      </c>
      <c r="O26" s="109">
        <f>SUM(O22:O25)</f>
        <v>0</v>
      </c>
      <c r="P26" s="109">
        <f>M26+N26+O26</f>
        <v>0</v>
      </c>
      <c r="R26" s="19"/>
    </row>
    <row r="27" spans="1:18" ht="1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R27" s="19"/>
    </row>
    <row r="28" spans="1:18" ht="15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6" t="s">
        <v>56</v>
      </c>
      <c r="N28" s="15"/>
      <c r="O28" s="15"/>
      <c r="P28" s="110">
        <f>SUM(P26)</f>
        <v>0</v>
      </c>
      <c r="R28" s="19"/>
    </row>
    <row r="29" spans="1:18" ht="15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R29" s="19"/>
    </row>
    <row r="30" spans="1:16" s="1" customFormat="1" ht="15">
      <c r="A30" s="240" t="s">
        <v>46</v>
      </c>
      <c r="B30" s="240"/>
      <c r="C30" s="239"/>
      <c r="D30" s="239"/>
      <c r="E30" s="239"/>
      <c r="F30" s="240"/>
      <c r="G30" s="240"/>
      <c r="H30" s="240"/>
      <c r="I30" s="240" t="s">
        <v>48</v>
      </c>
      <c r="J30" s="240"/>
      <c r="K30" s="240"/>
      <c r="L30" s="239"/>
      <c r="M30" s="239"/>
      <c r="N30" s="239"/>
      <c r="O30" s="239"/>
      <c r="P30" s="239"/>
    </row>
    <row r="31" spans="1:16" s="1" customFormat="1" ht="15">
      <c r="A31" s="240"/>
      <c r="B31" s="240"/>
      <c r="C31" s="263" t="s">
        <v>47</v>
      </c>
      <c r="D31" s="263"/>
      <c r="E31" s="263"/>
      <c r="F31" s="240"/>
      <c r="G31" s="240"/>
      <c r="H31" s="240"/>
      <c r="I31" s="240"/>
      <c r="J31" s="240"/>
      <c r="K31" s="240"/>
      <c r="L31" s="263" t="s">
        <v>47</v>
      </c>
      <c r="M31" s="263"/>
      <c r="N31" s="263"/>
      <c r="O31" s="263"/>
      <c r="P31" s="263"/>
    </row>
    <row r="32" spans="1:16" ht="15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</row>
    <row r="33" spans="1:16" ht="15">
      <c r="A33" s="240" t="s">
        <v>49</v>
      </c>
      <c r="B33" s="240"/>
      <c r="C33" s="1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</row>
  </sheetData>
  <sheetProtection/>
  <mergeCells count="41">
    <mergeCell ref="A8:B8"/>
    <mergeCell ref="C8:P8"/>
    <mergeCell ref="A1:P1"/>
    <mergeCell ref="A2:P2"/>
    <mergeCell ref="A3:P3"/>
    <mergeCell ref="A4:B4"/>
    <mergeCell ref="C4:P4"/>
    <mergeCell ref="F9:H9"/>
    <mergeCell ref="I9:L9"/>
    <mergeCell ref="A5:B5"/>
    <mergeCell ref="C5:P5"/>
    <mergeCell ref="A6:B6"/>
    <mergeCell ref="M9:N9"/>
    <mergeCell ref="D9:E9"/>
    <mergeCell ref="C6:P6"/>
    <mergeCell ref="A7:B7"/>
    <mergeCell ref="C7:P7"/>
    <mergeCell ref="F30:H30"/>
    <mergeCell ref="I30:K30"/>
    <mergeCell ref="L30:P30"/>
    <mergeCell ref="O10:P10"/>
    <mergeCell ref="A11:P11"/>
    <mergeCell ref="F12:K12"/>
    <mergeCell ref="C23:K23"/>
    <mergeCell ref="C24:K24"/>
    <mergeCell ref="A10:I10"/>
    <mergeCell ref="J10:K10"/>
    <mergeCell ref="A32:P32"/>
    <mergeCell ref="A33:B33"/>
    <mergeCell ref="D33:P33"/>
    <mergeCell ref="C25:K25"/>
    <mergeCell ref="C26:K26"/>
    <mergeCell ref="A27:P27"/>
    <mergeCell ref="A28:L28"/>
    <mergeCell ref="A29:P29"/>
    <mergeCell ref="A30:B30"/>
    <mergeCell ref="C30:E30"/>
    <mergeCell ref="A31:B31"/>
    <mergeCell ref="C31:E31"/>
    <mergeCell ref="F31:K31"/>
    <mergeCell ref="L31:P3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showZeros="0" zoomScalePageLayoutView="0" workbookViewId="0" topLeftCell="A1">
      <selection activeCell="A1" sqref="A1:P1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8" customWidth="1"/>
    <col min="4" max="4" width="6.375" style="18" customWidth="1"/>
    <col min="5" max="5" width="6.875" style="18" customWidth="1"/>
    <col min="6" max="6" width="6.375" style="18" customWidth="1"/>
    <col min="7" max="7" width="6.125" style="18" customWidth="1"/>
    <col min="8" max="8" width="8.00390625" style="18" bestFit="1" customWidth="1"/>
    <col min="9" max="9" width="6.375" style="18" customWidth="1"/>
    <col min="10" max="10" width="6.625" style="18" bestFit="1" customWidth="1"/>
    <col min="11" max="11" width="8.00390625" style="18" bestFit="1" customWidth="1"/>
    <col min="12" max="12" width="10.375" style="18" customWidth="1"/>
    <col min="13" max="13" width="12.375" style="18" customWidth="1"/>
    <col min="14" max="14" width="9.25390625" style="18" customWidth="1"/>
    <col min="15" max="15" width="8.875" style="18" customWidth="1"/>
    <col min="16" max="16" width="10.125" style="18" customWidth="1"/>
    <col min="17" max="16384" width="9.125" style="18" customWidth="1"/>
  </cols>
  <sheetData>
    <row r="1" spans="1:16" ht="35.25" customHeight="1">
      <c r="A1" s="274" t="s">
        <v>116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8.75">
      <c r="A2" s="258" t="s">
        <v>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4.25" customHeight="1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s="1" customFormat="1" ht="15.75" customHeight="1">
      <c r="A4" s="256" t="s">
        <v>81</v>
      </c>
      <c r="B4" s="256"/>
      <c r="C4" s="275" t="s">
        <v>750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s="1" customFormat="1" ht="15">
      <c r="A5" s="255"/>
      <c r="B5" s="255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s="1" customFormat="1" ht="15.75" customHeight="1">
      <c r="A6" s="256" t="s">
        <v>82</v>
      </c>
      <c r="B6" s="256"/>
      <c r="C6" s="275" t="s">
        <v>751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s="1" customFormat="1" ht="15">
      <c r="A7" s="256" t="s">
        <v>83</v>
      </c>
      <c r="B7" s="256"/>
      <c r="C7" s="253" t="s">
        <v>752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s="1" customFormat="1" ht="15">
      <c r="A8" s="256" t="s">
        <v>84</v>
      </c>
      <c r="B8" s="256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4.25" customHeight="1">
      <c r="A9" s="10" t="s">
        <v>85</v>
      </c>
      <c r="B9" s="8"/>
      <c r="C9" s="10" t="s">
        <v>87</v>
      </c>
      <c r="D9" s="273" t="s">
        <v>594</v>
      </c>
      <c r="E9" s="273"/>
      <c r="F9" s="270" t="s">
        <v>88</v>
      </c>
      <c r="G9" s="270"/>
      <c r="H9" s="270"/>
      <c r="I9" s="259" t="s">
        <v>89</v>
      </c>
      <c r="J9" s="259"/>
      <c r="K9" s="259"/>
      <c r="L9" s="259"/>
      <c r="M9" s="277">
        <f>P36</f>
        <v>0</v>
      </c>
      <c r="N9" s="277"/>
      <c r="O9" s="2" t="s">
        <v>15</v>
      </c>
      <c r="P9" s="9"/>
    </row>
    <row r="10" spans="1:16" ht="14.2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 t="s">
        <v>13</v>
      </c>
      <c r="K10" s="255"/>
      <c r="L10" s="8"/>
      <c r="M10" s="2" t="s">
        <v>86</v>
      </c>
      <c r="N10" s="11"/>
      <c r="O10" s="231"/>
      <c r="P10" s="231"/>
    </row>
    <row r="11" spans="1:16" ht="14.25" customHeight="1" thickBo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ht="13.5" customHeight="1" thickBot="1">
      <c r="A12" s="40" t="s">
        <v>18</v>
      </c>
      <c r="B12" s="40"/>
      <c r="C12" s="41"/>
      <c r="D12" s="40" t="s">
        <v>19</v>
      </c>
      <c r="E12" s="42" t="s">
        <v>20</v>
      </c>
      <c r="F12" s="232" t="s">
        <v>33</v>
      </c>
      <c r="G12" s="233"/>
      <c r="H12" s="233"/>
      <c r="I12" s="233"/>
      <c r="J12" s="233"/>
      <c r="K12" s="234"/>
      <c r="L12" s="43"/>
      <c r="M12" s="43"/>
      <c r="N12" s="43" t="s">
        <v>22</v>
      </c>
      <c r="O12" s="43" t="s">
        <v>21</v>
      </c>
      <c r="P12" s="44" t="s">
        <v>15</v>
      </c>
    </row>
    <row r="13" spans="1:16" ht="12.75">
      <c r="A13" s="45" t="s">
        <v>23</v>
      </c>
      <c r="B13" s="45" t="s">
        <v>45</v>
      </c>
      <c r="C13" s="45" t="s">
        <v>32</v>
      </c>
      <c r="D13" s="45" t="s">
        <v>24</v>
      </c>
      <c r="E13" s="46" t="s">
        <v>25</v>
      </c>
      <c r="F13" s="45" t="s">
        <v>34</v>
      </c>
      <c r="G13" s="53" t="s">
        <v>90</v>
      </c>
      <c r="H13" s="40" t="s">
        <v>36</v>
      </c>
      <c r="I13" s="40" t="s">
        <v>26</v>
      </c>
      <c r="J13" s="40" t="s">
        <v>37</v>
      </c>
      <c r="K13" s="40" t="s">
        <v>42</v>
      </c>
      <c r="L13" s="47" t="s">
        <v>38</v>
      </c>
      <c r="M13" s="40" t="s">
        <v>36</v>
      </c>
      <c r="N13" s="40" t="s">
        <v>26</v>
      </c>
      <c r="O13" s="40" t="s">
        <v>37</v>
      </c>
      <c r="P13" s="40" t="s">
        <v>42</v>
      </c>
    </row>
    <row r="14" spans="1:16" ht="12.75">
      <c r="A14" s="45"/>
      <c r="B14" s="45"/>
      <c r="C14" s="45"/>
      <c r="D14" s="45"/>
      <c r="E14" s="46"/>
      <c r="F14" s="45" t="s">
        <v>43</v>
      </c>
      <c r="G14" s="45" t="s">
        <v>53</v>
      </c>
      <c r="H14" s="45" t="s">
        <v>40</v>
      </c>
      <c r="I14" s="45" t="s">
        <v>39</v>
      </c>
      <c r="J14" s="45" t="s">
        <v>41</v>
      </c>
      <c r="K14" s="45" t="s">
        <v>15</v>
      </c>
      <c r="L14" s="48" t="s">
        <v>44</v>
      </c>
      <c r="M14" s="45" t="s">
        <v>40</v>
      </c>
      <c r="N14" s="45" t="s">
        <v>39</v>
      </c>
      <c r="O14" s="45" t="s">
        <v>41</v>
      </c>
      <c r="P14" s="45" t="s">
        <v>15</v>
      </c>
    </row>
    <row r="15" spans="1:16" ht="13.5" thickBot="1">
      <c r="A15" s="49" t="s">
        <v>28</v>
      </c>
      <c r="B15" s="49"/>
      <c r="C15" s="49"/>
      <c r="D15" s="49"/>
      <c r="E15" s="50"/>
      <c r="F15" s="49" t="s">
        <v>50</v>
      </c>
      <c r="G15" s="49" t="s">
        <v>57</v>
      </c>
      <c r="H15" s="49" t="s">
        <v>15</v>
      </c>
      <c r="I15" s="49" t="s">
        <v>15</v>
      </c>
      <c r="J15" s="49" t="s">
        <v>15</v>
      </c>
      <c r="K15" s="49"/>
      <c r="L15" s="51" t="s">
        <v>50</v>
      </c>
      <c r="M15" s="49" t="s">
        <v>15</v>
      </c>
      <c r="N15" s="49" t="s">
        <v>15</v>
      </c>
      <c r="O15" s="49" t="s">
        <v>15</v>
      </c>
      <c r="P15" s="49"/>
    </row>
    <row r="16" spans="1:16" ht="15.75" thickBo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56"/>
      <c r="C17" s="82"/>
      <c r="D17" s="55"/>
      <c r="E17" s="57"/>
      <c r="F17" s="111"/>
      <c r="G17" s="99">
        <v>0</v>
      </c>
      <c r="H17" s="99">
        <v>0</v>
      </c>
      <c r="I17" s="99">
        <v>0</v>
      </c>
      <c r="J17" s="99">
        <v>0</v>
      </c>
      <c r="K17" s="112">
        <f>SUM(H17:J17)</f>
        <v>0</v>
      </c>
      <c r="L17" s="112">
        <f aca="true" t="shared" si="0" ref="L17:L29">E17*F17</f>
        <v>0</v>
      </c>
      <c r="M17" s="112">
        <f aca="true" t="shared" si="1" ref="M17:M29">E17*H17</f>
        <v>0</v>
      </c>
      <c r="N17" s="112">
        <f aca="true" t="shared" si="2" ref="N17:N29">E17*I17</f>
        <v>0</v>
      </c>
      <c r="O17" s="112">
        <f aca="true" t="shared" si="3" ref="O17:O29">E17*J17</f>
        <v>0</v>
      </c>
      <c r="P17" s="112">
        <f>SUM(M17:O17)</f>
        <v>0</v>
      </c>
      <c r="S17" s="19"/>
    </row>
    <row r="18" spans="1:19" ht="15">
      <c r="A18" s="58">
        <v>1</v>
      </c>
      <c r="B18" s="59" t="s">
        <v>115</v>
      </c>
      <c r="C18" s="64" t="s">
        <v>137</v>
      </c>
      <c r="D18" s="58" t="s">
        <v>124</v>
      </c>
      <c r="E18" s="60">
        <v>5</v>
      </c>
      <c r="F18" s="113"/>
      <c r="G18" s="101"/>
      <c r="H18" s="101"/>
      <c r="I18" s="101"/>
      <c r="J18" s="101"/>
      <c r="K18" s="114"/>
      <c r="L18" s="114">
        <f t="shared" si="0"/>
        <v>0</v>
      </c>
      <c r="M18" s="114">
        <f t="shared" si="1"/>
        <v>0</v>
      </c>
      <c r="N18" s="114">
        <f t="shared" si="2"/>
        <v>0</v>
      </c>
      <c r="O18" s="114">
        <f t="shared" si="3"/>
        <v>0</v>
      </c>
      <c r="P18" s="114">
        <f aca="true" t="shared" si="4" ref="P18:P25">SUM(M18:O18)</f>
        <v>0</v>
      </c>
      <c r="S18" s="19"/>
    </row>
    <row r="19" spans="1:19" ht="15">
      <c r="A19" s="58">
        <v>2</v>
      </c>
      <c r="B19" s="59" t="s">
        <v>115</v>
      </c>
      <c r="C19" s="64" t="s">
        <v>117</v>
      </c>
      <c r="D19" s="58" t="s">
        <v>124</v>
      </c>
      <c r="E19" s="60">
        <v>5</v>
      </c>
      <c r="F19" s="113"/>
      <c r="G19" s="101"/>
      <c r="H19" s="101"/>
      <c r="I19" s="101"/>
      <c r="J19" s="101"/>
      <c r="K19" s="114"/>
      <c r="L19" s="114">
        <f t="shared" si="0"/>
        <v>0</v>
      </c>
      <c r="M19" s="114">
        <f t="shared" si="1"/>
        <v>0</v>
      </c>
      <c r="N19" s="114">
        <f t="shared" si="2"/>
        <v>0</v>
      </c>
      <c r="O19" s="114">
        <f t="shared" si="3"/>
        <v>0</v>
      </c>
      <c r="P19" s="114">
        <f t="shared" si="4"/>
        <v>0</v>
      </c>
      <c r="S19" s="19"/>
    </row>
    <row r="20" spans="1:19" ht="15">
      <c r="A20" s="58">
        <v>3</v>
      </c>
      <c r="B20" s="59" t="s">
        <v>115</v>
      </c>
      <c r="C20" s="64" t="s">
        <v>118</v>
      </c>
      <c r="D20" s="58" t="s">
        <v>124</v>
      </c>
      <c r="E20" s="60">
        <v>5</v>
      </c>
      <c r="F20" s="113"/>
      <c r="G20" s="101"/>
      <c r="H20" s="101"/>
      <c r="I20" s="101"/>
      <c r="J20" s="101"/>
      <c r="K20" s="114"/>
      <c r="L20" s="114">
        <f t="shared" si="0"/>
        <v>0</v>
      </c>
      <c r="M20" s="114">
        <f t="shared" si="1"/>
        <v>0</v>
      </c>
      <c r="N20" s="114">
        <f t="shared" si="2"/>
        <v>0</v>
      </c>
      <c r="O20" s="114">
        <f t="shared" si="3"/>
        <v>0</v>
      </c>
      <c r="P20" s="114">
        <f t="shared" si="4"/>
        <v>0</v>
      </c>
      <c r="S20" s="19"/>
    </row>
    <row r="21" spans="1:19" ht="15">
      <c r="A21" s="58">
        <v>4</v>
      </c>
      <c r="B21" s="59" t="s">
        <v>115</v>
      </c>
      <c r="C21" s="64" t="s">
        <v>119</v>
      </c>
      <c r="D21" s="58" t="s">
        <v>124</v>
      </c>
      <c r="E21" s="60">
        <v>5</v>
      </c>
      <c r="F21" s="113"/>
      <c r="G21" s="101"/>
      <c r="H21" s="101"/>
      <c r="I21" s="101"/>
      <c r="J21" s="101"/>
      <c r="K21" s="114"/>
      <c r="L21" s="114">
        <f t="shared" si="0"/>
        <v>0</v>
      </c>
      <c r="M21" s="114">
        <f t="shared" si="1"/>
        <v>0</v>
      </c>
      <c r="N21" s="114">
        <f t="shared" si="2"/>
        <v>0</v>
      </c>
      <c r="O21" s="114">
        <f t="shared" si="3"/>
        <v>0</v>
      </c>
      <c r="P21" s="114">
        <f t="shared" si="4"/>
        <v>0</v>
      </c>
      <c r="S21" s="19"/>
    </row>
    <row r="22" spans="1:19" ht="15">
      <c r="A22" s="58">
        <v>5</v>
      </c>
      <c r="B22" s="59" t="s">
        <v>115</v>
      </c>
      <c r="C22" s="64" t="s">
        <v>120</v>
      </c>
      <c r="D22" s="58" t="s">
        <v>124</v>
      </c>
      <c r="E22" s="60">
        <v>5</v>
      </c>
      <c r="F22" s="113"/>
      <c r="G22" s="101"/>
      <c r="H22" s="101"/>
      <c r="I22" s="101"/>
      <c r="J22" s="101"/>
      <c r="K22" s="114"/>
      <c r="L22" s="114">
        <f t="shared" si="0"/>
        <v>0</v>
      </c>
      <c r="M22" s="114">
        <f t="shared" si="1"/>
        <v>0</v>
      </c>
      <c r="N22" s="114">
        <f t="shared" si="2"/>
        <v>0</v>
      </c>
      <c r="O22" s="114">
        <f t="shared" si="3"/>
        <v>0</v>
      </c>
      <c r="P22" s="114">
        <f t="shared" si="4"/>
        <v>0</v>
      </c>
      <c r="S22" s="19"/>
    </row>
    <row r="23" spans="1:19" ht="15">
      <c r="A23" s="58">
        <v>6</v>
      </c>
      <c r="B23" s="59" t="s">
        <v>115</v>
      </c>
      <c r="C23" s="70" t="s">
        <v>121</v>
      </c>
      <c r="D23" s="58" t="s">
        <v>91</v>
      </c>
      <c r="E23" s="60">
        <v>1</v>
      </c>
      <c r="F23" s="113"/>
      <c r="G23" s="101"/>
      <c r="H23" s="101"/>
      <c r="I23" s="101"/>
      <c r="J23" s="101"/>
      <c r="K23" s="114"/>
      <c r="L23" s="114">
        <f t="shared" si="0"/>
        <v>0</v>
      </c>
      <c r="M23" s="114">
        <f t="shared" si="1"/>
        <v>0</v>
      </c>
      <c r="N23" s="114">
        <f t="shared" si="2"/>
        <v>0</v>
      </c>
      <c r="O23" s="114">
        <f t="shared" si="3"/>
        <v>0</v>
      </c>
      <c r="P23" s="114">
        <f t="shared" si="4"/>
        <v>0</v>
      </c>
      <c r="S23" s="19"/>
    </row>
    <row r="24" spans="1:19" ht="30">
      <c r="A24" s="58">
        <v>7</v>
      </c>
      <c r="B24" s="59" t="s">
        <v>115</v>
      </c>
      <c r="C24" s="64" t="s">
        <v>122</v>
      </c>
      <c r="D24" s="58" t="s">
        <v>124</v>
      </c>
      <c r="E24" s="60">
        <v>5</v>
      </c>
      <c r="F24" s="113"/>
      <c r="G24" s="101"/>
      <c r="H24" s="101"/>
      <c r="I24" s="101"/>
      <c r="J24" s="101"/>
      <c r="K24" s="114"/>
      <c r="L24" s="114">
        <f t="shared" si="0"/>
        <v>0</v>
      </c>
      <c r="M24" s="114">
        <f t="shared" si="1"/>
        <v>0</v>
      </c>
      <c r="N24" s="114">
        <f t="shared" si="2"/>
        <v>0</v>
      </c>
      <c r="O24" s="114">
        <f t="shared" si="3"/>
        <v>0</v>
      </c>
      <c r="P24" s="114">
        <f t="shared" si="4"/>
        <v>0</v>
      </c>
      <c r="R24" s="19"/>
      <c r="S24" s="19"/>
    </row>
    <row r="25" spans="1:19" ht="15">
      <c r="A25" s="58">
        <v>8</v>
      </c>
      <c r="B25" s="59" t="s">
        <v>115</v>
      </c>
      <c r="C25" s="64" t="s">
        <v>123</v>
      </c>
      <c r="D25" s="58" t="s">
        <v>124</v>
      </c>
      <c r="E25" s="60">
        <v>5</v>
      </c>
      <c r="F25" s="113"/>
      <c r="G25" s="101"/>
      <c r="H25" s="101"/>
      <c r="I25" s="101"/>
      <c r="J25" s="101"/>
      <c r="K25" s="114"/>
      <c r="L25" s="114">
        <f t="shared" si="0"/>
        <v>0</v>
      </c>
      <c r="M25" s="114">
        <f t="shared" si="1"/>
        <v>0</v>
      </c>
      <c r="N25" s="114">
        <f t="shared" si="2"/>
        <v>0</v>
      </c>
      <c r="O25" s="114">
        <f t="shared" si="3"/>
        <v>0</v>
      </c>
      <c r="P25" s="114">
        <f t="shared" si="4"/>
        <v>0</v>
      </c>
      <c r="R25" s="19"/>
      <c r="S25" s="19"/>
    </row>
    <row r="26" spans="1:19" ht="45">
      <c r="A26" s="58">
        <v>9</v>
      </c>
      <c r="B26" s="59" t="s">
        <v>115</v>
      </c>
      <c r="C26" s="70" t="s">
        <v>134</v>
      </c>
      <c r="D26" s="58" t="s">
        <v>78</v>
      </c>
      <c r="E26" s="60">
        <v>1</v>
      </c>
      <c r="F26" s="113"/>
      <c r="G26" s="101"/>
      <c r="H26" s="101"/>
      <c r="I26" s="101"/>
      <c r="J26" s="101"/>
      <c r="K26" s="114"/>
      <c r="L26" s="114">
        <f t="shared" si="0"/>
        <v>0</v>
      </c>
      <c r="M26" s="114">
        <f t="shared" si="1"/>
        <v>0</v>
      </c>
      <c r="N26" s="114">
        <f t="shared" si="2"/>
        <v>0</v>
      </c>
      <c r="O26" s="114">
        <f t="shared" si="3"/>
        <v>0</v>
      </c>
      <c r="P26" s="114">
        <f>SUM(M26:O26)</f>
        <v>0</v>
      </c>
      <c r="S26" s="19"/>
    </row>
    <row r="27" spans="1:19" ht="15">
      <c r="A27" s="58">
        <v>10</v>
      </c>
      <c r="B27" s="59" t="s">
        <v>115</v>
      </c>
      <c r="C27" s="70" t="s">
        <v>135</v>
      </c>
      <c r="D27" s="58" t="s">
        <v>78</v>
      </c>
      <c r="E27" s="60">
        <v>1</v>
      </c>
      <c r="F27" s="113"/>
      <c r="G27" s="101"/>
      <c r="H27" s="101"/>
      <c r="I27" s="101"/>
      <c r="J27" s="101"/>
      <c r="K27" s="114"/>
      <c r="L27" s="114">
        <f t="shared" si="0"/>
        <v>0</v>
      </c>
      <c r="M27" s="114">
        <f t="shared" si="1"/>
        <v>0</v>
      </c>
      <c r="N27" s="114">
        <f t="shared" si="2"/>
        <v>0</v>
      </c>
      <c r="O27" s="114">
        <f t="shared" si="3"/>
        <v>0</v>
      </c>
      <c r="P27" s="114">
        <f>SUM(M27:O27)</f>
        <v>0</v>
      </c>
      <c r="S27" s="19"/>
    </row>
    <row r="28" spans="1:19" ht="45">
      <c r="A28" s="58">
        <v>11</v>
      </c>
      <c r="B28" s="59" t="s">
        <v>115</v>
      </c>
      <c r="C28" s="70" t="s">
        <v>136</v>
      </c>
      <c r="D28" s="58" t="s">
        <v>78</v>
      </c>
      <c r="E28" s="60">
        <v>1</v>
      </c>
      <c r="F28" s="113"/>
      <c r="G28" s="101"/>
      <c r="H28" s="101"/>
      <c r="I28" s="101"/>
      <c r="J28" s="101"/>
      <c r="K28" s="114"/>
      <c r="L28" s="114">
        <f t="shared" si="0"/>
        <v>0</v>
      </c>
      <c r="M28" s="114">
        <f t="shared" si="1"/>
        <v>0</v>
      </c>
      <c r="N28" s="114">
        <f t="shared" si="2"/>
        <v>0</v>
      </c>
      <c r="O28" s="114">
        <f t="shared" si="3"/>
        <v>0</v>
      </c>
      <c r="P28" s="114">
        <f>SUM(M28:O28)</f>
        <v>0</v>
      </c>
      <c r="S28" s="19"/>
    </row>
    <row r="29" spans="1:16" ht="15">
      <c r="A29" s="58"/>
      <c r="B29" s="59"/>
      <c r="C29" s="64"/>
      <c r="D29" s="58"/>
      <c r="E29" s="60"/>
      <c r="F29" s="113"/>
      <c r="G29" s="101">
        <v>0</v>
      </c>
      <c r="H29" s="101">
        <v>0</v>
      </c>
      <c r="I29" s="101">
        <v>0</v>
      </c>
      <c r="J29" s="101">
        <v>0</v>
      </c>
      <c r="K29" s="114">
        <f>SUM(H29:J29)</f>
        <v>0</v>
      </c>
      <c r="L29" s="114">
        <f t="shared" si="0"/>
        <v>0</v>
      </c>
      <c r="M29" s="114">
        <f t="shared" si="1"/>
        <v>0</v>
      </c>
      <c r="N29" s="114">
        <f t="shared" si="2"/>
        <v>0</v>
      </c>
      <c r="O29" s="114">
        <f t="shared" si="3"/>
        <v>0</v>
      </c>
      <c r="P29" s="114">
        <f>SUM(M29:O29)</f>
        <v>0</v>
      </c>
    </row>
    <row r="30" spans="1:19" ht="15">
      <c r="A30" s="71"/>
      <c r="B30" s="72"/>
      <c r="C30" s="83" t="s">
        <v>29</v>
      </c>
      <c r="D30" s="65" t="s">
        <v>15</v>
      </c>
      <c r="E30" s="65"/>
      <c r="F30" s="115"/>
      <c r="G30" s="115"/>
      <c r="H30" s="115"/>
      <c r="I30" s="115"/>
      <c r="J30" s="115"/>
      <c r="K30" s="115"/>
      <c r="L30" s="115">
        <f>SUM(L17:L29)</f>
        <v>0</v>
      </c>
      <c r="M30" s="115">
        <f>SUM(M17:M29)</f>
        <v>0</v>
      </c>
      <c r="N30" s="115">
        <f>SUM(N17:N29)</f>
        <v>0</v>
      </c>
      <c r="O30" s="115">
        <f>SUM(O17:O29)</f>
        <v>0</v>
      </c>
      <c r="P30" s="115">
        <f>SUM(P17:P29)</f>
        <v>0</v>
      </c>
      <c r="R30" s="19"/>
      <c r="S30" s="19"/>
    </row>
    <row r="31" spans="1:16" s="1" customFormat="1" ht="15">
      <c r="A31" s="7"/>
      <c r="B31" s="3"/>
      <c r="C31" s="235" t="s">
        <v>755</v>
      </c>
      <c r="D31" s="268"/>
      <c r="E31" s="268"/>
      <c r="F31" s="268"/>
      <c r="G31" s="268"/>
      <c r="H31" s="268"/>
      <c r="I31" s="268"/>
      <c r="J31" s="268"/>
      <c r="K31" s="269"/>
      <c r="L31" s="116"/>
      <c r="M31" s="117"/>
      <c r="N31" s="118">
        <f>N30*1%</f>
        <v>0</v>
      </c>
      <c r="O31" s="117"/>
      <c r="P31" s="117"/>
    </row>
    <row r="32" spans="1:16" s="1" customFormat="1" ht="15">
      <c r="A32" s="7"/>
      <c r="B32" s="3"/>
      <c r="C32" s="264" t="s">
        <v>29</v>
      </c>
      <c r="D32" s="265"/>
      <c r="E32" s="265"/>
      <c r="F32" s="265"/>
      <c r="G32" s="265"/>
      <c r="H32" s="265"/>
      <c r="I32" s="265"/>
      <c r="J32" s="265"/>
      <c r="K32" s="266"/>
      <c r="L32" s="116"/>
      <c r="M32" s="117"/>
      <c r="N32" s="117">
        <f>SUM(N30:N31)</f>
        <v>0</v>
      </c>
      <c r="O32" s="117"/>
      <c r="P32" s="117"/>
    </row>
    <row r="33" spans="1:16" s="1" customFormat="1" ht="15">
      <c r="A33" s="7"/>
      <c r="B33" s="3"/>
      <c r="C33" s="264" t="s">
        <v>756</v>
      </c>
      <c r="D33" s="265"/>
      <c r="E33" s="265"/>
      <c r="F33" s="265"/>
      <c r="G33" s="265"/>
      <c r="H33" s="265"/>
      <c r="I33" s="265"/>
      <c r="J33" s="265"/>
      <c r="K33" s="266"/>
      <c r="L33" s="116"/>
      <c r="M33" s="117"/>
      <c r="N33" s="118">
        <f>N32*2%</f>
        <v>0</v>
      </c>
      <c r="O33" s="117"/>
      <c r="P33" s="117"/>
    </row>
    <row r="34" spans="1:18" ht="15">
      <c r="A34" s="13"/>
      <c r="B34" s="14"/>
      <c r="C34" s="267" t="s">
        <v>31</v>
      </c>
      <c r="D34" s="252"/>
      <c r="E34" s="252"/>
      <c r="F34" s="252"/>
      <c r="G34" s="252"/>
      <c r="H34" s="252"/>
      <c r="I34" s="252"/>
      <c r="J34" s="252"/>
      <c r="K34" s="236"/>
      <c r="L34" s="119">
        <f>SUM(L30)</f>
        <v>0</v>
      </c>
      <c r="M34" s="119">
        <f>SUM(M30)</f>
        <v>0</v>
      </c>
      <c r="N34" s="119">
        <f>SUM(N32:N33)</f>
        <v>0</v>
      </c>
      <c r="O34" s="119">
        <f>SUM(O30:O33)</f>
        <v>0</v>
      </c>
      <c r="P34" s="119">
        <f>M34+N34+O34</f>
        <v>0</v>
      </c>
      <c r="R34" s="19"/>
    </row>
    <row r="35" spans="1:18" ht="15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R35" s="19"/>
    </row>
    <row r="36" spans="1:18" ht="1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6" t="s">
        <v>56</v>
      </c>
      <c r="N36" s="15"/>
      <c r="O36" s="15"/>
      <c r="P36" s="120">
        <f>SUM(P34)</f>
        <v>0</v>
      </c>
      <c r="R36" s="19"/>
    </row>
    <row r="37" spans="1:18" ht="1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R37" s="19"/>
    </row>
    <row r="38" spans="1:16" s="1" customFormat="1" ht="15">
      <c r="A38" s="240" t="s">
        <v>46</v>
      </c>
      <c r="B38" s="240"/>
      <c r="C38" s="239"/>
      <c r="D38" s="239"/>
      <c r="E38" s="239"/>
      <c r="F38" s="240"/>
      <c r="G38" s="240"/>
      <c r="H38" s="240"/>
      <c r="I38" s="240" t="s">
        <v>48</v>
      </c>
      <c r="J38" s="240"/>
      <c r="K38" s="240"/>
      <c r="L38" s="239"/>
      <c r="M38" s="239"/>
      <c r="N38" s="239"/>
      <c r="O38" s="239"/>
      <c r="P38" s="239"/>
    </row>
    <row r="39" spans="1:16" s="1" customFormat="1" ht="15">
      <c r="A39" s="240"/>
      <c r="B39" s="240"/>
      <c r="C39" s="263" t="s">
        <v>47</v>
      </c>
      <c r="D39" s="263"/>
      <c r="E39" s="263"/>
      <c r="F39" s="240"/>
      <c r="G39" s="240"/>
      <c r="H39" s="240"/>
      <c r="I39" s="240"/>
      <c r="J39" s="240"/>
      <c r="K39" s="240"/>
      <c r="L39" s="263" t="s">
        <v>47</v>
      </c>
      <c r="M39" s="263"/>
      <c r="N39" s="263"/>
      <c r="O39" s="263"/>
      <c r="P39" s="263"/>
    </row>
    <row r="40" spans="1:16" ht="15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</row>
    <row r="41" spans="1:16" ht="15">
      <c r="A41" s="240" t="s">
        <v>49</v>
      </c>
      <c r="B41" s="240"/>
      <c r="C41" s="17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</row>
  </sheetData>
  <sheetProtection/>
  <mergeCells count="41">
    <mergeCell ref="A8:B8"/>
    <mergeCell ref="C8:P8"/>
    <mergeCell ref="A1:P1"/>
    <mergeCell ref="A2:P2"/>
    <mergeCell ref="A3:P3"/>
    <mergeCell ref="A4:B4"/>
    <mergeCell ref="C4:P4"/>
    <mergeCell ref="F9:H9"/>
    <mergeCell ref="I9:L9"/>
    <mergeCell ref="A5:B5"/>
    <mergeCell ref="C5:P5"/>
    <mergeCell ref="A6:B6"/>
    <mergeCell ref="M9:N9"/>
    <mergeCell ref="D9:E9"/>
    <mergeCell ref="C6:P6"/>
    <mergeCell ref="A7:B7"/>
    <mergeCell ref="C7:P7"/>
    <mergeCell ref="F38:H38"/>
    <mergeCell ref="I38:K38"/>
    <mergeCell ref="L38:P38"/>
    <mergeCell ref="O10:P10"/>
    <mergeCell ref="A11:P11"/>
    <mergeCell ref="F12:K12"/>
    <mergeCell ref="C31:K31"/>
    <mergeCell ref="C32:K32"/>
    <mergeCell ref="A10:I10"/>
    <mergeCell ref="J10:K10"/>
    <mergeCell ref="A40:P40"/>
    <mergeCell ref="A41:B41"/>
    <mergeCell ref="D41:P41"/>
    <mergeCell ref="C33:K33"/>
    <mergeCell ref="C34:K34"/>
    <mergeCell ref="A35:P35"/>
    <mergeCell ref="A36:L36"/>
    <mergeCell ref="A37:P37"/>
    <mergeCell ref="A38:B38"/>
    <mergeCell ref="C38:E38"/>
    <mergeCell ref="A39:B39"/>
    <mergeCell ref="C39:E39"/>
    <mergeCell ref="F39:K39"/>
    <mergeCell ref="L39:P39"/>
  </mergeCells>
  <printOptions horizontalCentered="1"/>
  <pageMargins left="0" right="0" top="1.141732283464567" bottom="0.9448818897637796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4"/>
  <sheetViews>
    <sheetView showZeros="0" zoomScalePageLayoutView="0" workbookViewId="0" topLeftCell="A1">
      <selection activeCell="A1" sqref="A1:P1"/>
    </sheetView>
  </sheetViews>
  <sheetFormatPr defaultColWidth="9.00390625" defaultRowHeight="12.75"/>
  <cols>
    <col min="1" max="1" width="6.75390625" style="213" customWidth="1"/>
    <col min="2" max="2" width="9.125" style="213" customWidth="1"/>
    <col min="3" max="3" width="36.00390625" style="213" customWidth="1"/>
    <col min="4" max="4" width="7.625" style="213" bestFit="1" customWidth="1"/>
    <col min="5" max="5" width="8.625" style="213" customWidth="1"/>
    <col min="6" max="6" width="6.625" style="1" customWidth="1"/>
    <col min="7" max="8" width="6.375" style="1" customWidth="1"/>
    <col min="9" max="9" width="7.125" style="1" bestFit="1" customWidth="1"/>
    <col min="10" max="10" width="6.125" style="1" bestFit="1" customWidth="1"/>
    <col min="11" max="11" width="8.00390625" style="1" bestFit="1" customWidth="1"/>
    <col min="12" max="12" width="9.875" style="1" customWidth="1"/>
    <col min="13" max="13" width="10.00390625" style="1" customWidth="1"/>
    <col min="14" max="14" width="11.125" style="1" customWidth="1"/>
    <col min="15" max="15" width="9.25390625" style="1" customWidth="1"/>
    <col min="16" max="16" width="11.375" style="1" customWidth="1"/>
    <col min="17" max="17" width="8.125" style="1" customWidth="1"/>
    <col min="18" max="18" width="9.75390625" style="1" customWidth="1"/>
    <col min="19" max="19" width="11.25390625" style="1" customWidth="1"/>
    <col min="20" max="16384" width="9.125" style="1" customWidth="1"/>
  </cols>
  <sheetData>
    <row r="1" spans="1:16" ht="23.25">
      <c r="A1" s="274" t="s">
        <v>125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8.75">
      <c r="A2" s="258" t="s">
        <v>731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2.75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15.75" customHeight="1">
      <c r="A4" s="278" t="s">
        <v>81</v>
      </c>
      <c r="B4" s="278"/>
      <c r="C4" s="275" t="s">
        <v>750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ht="15">
      <c r="A5" s="279"/>
      <c r="B5" s="279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ht="15.75" customHeight="1">
      <c r="A6" s="278" t="s">
        <v>82</v>
      </c>
      <c r="B6" s="278"/>
      <c r="C6" s="275" t="s">
        <v>751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ht="15">
      <c r="A7" s="278" t="s">
        <v>83</v>
      </c>
      <c r="B7" s="278"/>
      <c r="C7" s="253" t="s">
        <v>752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ht="15">
      <c r="A8" s="278" t="s">
        <v>84</v>
      </c>
      <c r="B8" s="278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8.75">
      <c r="A9" s="188" t="s">
        <v>85</v>
      </c>
      <c r="B9" s="174"/>
      <c r="C9" s="188" t="s">
        <v>87</v>
      </c>
      <c r="D9" s="280"/>
      <c r="E9" s="280"/>
      <c r="F9" s="270" t="s">
        <v>88</v>
      </c>
      <c r="G9" s="270"/>
      <c r="H9" s="270"/>
      <c r="I9" s="259" t="s">
        <v>89</v>
      </c>
      <c r="J9" s="259"/>
      <c r="K9" s="259"/>
      <c r="L9" s="259"/>
      <c r="M9" s="271">
        <f>P267</f>
        <v>0</v>
      </c>
      <c r="N9" s="272"/>
      <c r="O9" s="2" t="s">
        <v>15</v>
      </c>
      <c r="P9" s="9"/>
    </row>
    <row r="10" spans="1:16" ht="12.75">
      <c r="A10" s="175"/>
      <c r="B10" s="175"/>
      <c r="C10" s="175"/>
      <c r="D10" s="175"/>
      <c r="E10" s="175"/>
      <c r="F10" s="2"/>
      <c r="G10" s="2"/>
      <c r="H10" s="2"/>
      <c r="I10" s="2"/>
      <c r="J10" s="255" t="s">
        <v>13</v>
      </c>
      <c r="K10" s="255"/>
      <c r="L10" s="8"/>
      <c r="M10" s="2" t="s">
        <v>86</v>
      </c>
      <c r="N10" s="11"/>
      <c r="O10" s="231"/>
      <c r="P10" s="231"/>
    </row>
    <row r="11" spans="1:16" ht="13.5" thickBo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s="54" customFormat="1" ht="13.5" customHeight="1" thickBot="1">
      <c r="A12" s="176" t="s">
        <v>18</v>
      </c>
      <c r="B12" s="176"/>
      <c r="C12" s="189"/>
      <c r="D12" s="176" t="s">
        <v>19</v>
      </c>
      <c r="E12" s="190" t="s">
        <v>20</v>
      </c>
      <c r="F12" s="232" t="s">
        <v>33</v>
      </c>
      <c r="G12" s="233"/>
      <c r="H12" s="233"/>
      <c r="I12" s="233"/>
      <c r="J12" s="233"/>
      <c r="K12" s="234"/>
      <c r="L12" s="43"/>
      <c r="M12" s="43"/>
      <c r="N12" s="43" t="s">
        <v>22</v>
      </c>
      <c r="O12" s="43" t="s">
        <v>21</v>
      </c>
      <c r="P12" s="44" t="s">
        <v>15</v>
      </c>
    </row>
    <row r="13" spans="1:16" s="54" customFormat="1" ht="12.75">
      <c r="A13" s="177" t="s">
        <v>23</v>
      </c>
      <c r="B13" s="177" t="s">
        <v>45</v>
      </c>
      <c r="C13" s="177" t="s">
        <v>32</v>
      </c>
      <c r="D13" s="177" t="s">
        <v>24</v>
      </c>
      <c r="E13" s="191" t="s">
        <v>25</v>
      </c>
      <c r="F13" s="45" t="s">
        <v>34</v>
      </c>
      <c r="G13" s="53" t="s">
        <v>27</v>
      </c>
      <c r="H13" s="40" t="s">
        <v>36</v>
      </c>
      <c r="I13" s="40" t="s">
        <v>26</v>
      </c>
      <c r="J13" s="40" t="s">
        <v>37</v>
      </c>
      <c r="K13" s="40" t="s">
        <v>42</v>
      </c>
      <c r="L13" s="47" t="s">
        <v>38</v>
      </c>
      <c r="M13" s="40" t="s">
        <v>36</v>
      </c>
      <c r="N13" s="40" t="s">
        <v>26</v>
      </c>
      <c r="O13" s="40" t="s">
        <v>37</v>
      </c>
      <c r="P13" s="40" t="s">
        <v>42</v>
      </c>
    </row>
    <row r="14" spans="1:16" s="54" customFormat="1" ht="12.75">
      <c r="A14" s="177"/>
      <c r="B14" s="177"/>
      <c r="C14" s="177"/>
      <c r="D14" s="177"/>
      <c r="E14" s="191"/>
      <c r="F14" s="45" t="s">
        <v>43</v>
      </c>
      <c r="G14" s="45" t="s">
        <v>35</v>
      </c>
      <c r="H14" s="45" t="s">
        <v>40</v>
      </c>
      <c r="I14" s="45" t="s">
        <v>39</v>
      </c>
      <c r="J14" s="45" t="s">
        <v>41</v>
      </c>
      <c r="K14" s="45" t="s">
        <v>15</v>
      </c>
      <c r="L14" s="48" t="s">
        <v>44</v>
      </c>
      <c r="M14" s="45" t="s">
        <v>40</v>
      </c>
      <c r="N14" s="45" t="s">
        <v>39</v>
      </c>
      <c r="O14" s="45" t="s">
        <v>41</v>
      </c>
      <c r="P14" s="45" t="s">
        <v>15</v>
      </c>
    </row>
    <row r="15" spans="1:16" s="54" customFormat="1" ht="13.5" thickBot="1">
      <c r="A15" s="178" t="s">
        <v>28</v>
      </c>
      <c r="B15" s="178"/>
      <c r="C15" s="178"/>
      <c r="D15" s="178"/>
      <c r="E15" s="192"/>
      <c r="F15" s="49" t="s">
        <v>50</v>
      </c>
      <c r="G15" s="49" t="s">
        <v>51</v>
      </c>
      <c r="H15" s="49" t="s">
        <v>15</v>
      </c>
      <c r="I15" s="49" t="s">
        <v>15</v>
      </c>
      <c r="J15" s="49" t="s">
        <v>15</v>
      </c>
      <c r="K15" s="49"/>
      <c r="L15" s="51" t="s">
        <v>50</v>
      </c>
      <c r="M15" s="49" t="s">
        <v>15</v>
      </c>
      <c r="N15" s="49" t="s">
        <v>15</v>
      </c>
      <c r="O15" s="49" t="s">
        <v>15</v>
      </c>
      <c r="P15" s="49"/>
    </row>
    <row r="16" spans="1:16" ht="15.75" thickBot="1">
      <c r="A16" s="193">
        <v>1</v>
      </c>
      <c r="B16" s="193">
        <v>2</v>
      </c>
      <c r="C16" s="193">
        <v>3</v>
      </c>
      <c r="D16" s="193">
        <v>4</v>
      </c>
      <c r="E16" s="193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15">
      <c r="A17" s="194"/>
      <c r="B17" s="180"/>
      <c r="C17" s="195"/>
      <c r="D17" s="194"/>
      <c r="E17" s="196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8" ht="15">
      <c r="A18" s="197">
        <v>1</v>
      </c>
      <c r="B18" s="197"/>
      <c r="C18" s="197" t="s">
        <v>565</v>
      </c>
      <c r="D18" s="214"/>
      <c r="E18" s="198"/>
      <c r="F18" s="113"/>
      <c r="G18" s="101">
        <v>0</v>
      </c>
      <c r="H18" s="101">
        <v>0</v>
      </c>
      <c r="I18" s="101">
        <v>0</v>
      </c>
      <c r="J18" s="101">
        <v>0</v>
      </c>
      <c r="K18" s="114">
        <f>SUM(H18:J18)</f>
        <v>0</v>
      </c>
      <c r="L18" s="114">
        <f aca="true" t="shared" si="0" ref="L18:L25">E18*F18</f>
        <v>0</v>
      </c>
      <c r="M18" s="114">
        <f aca="true" t="shared" si="1" ref="M18:M25">E18*H18</f>
        <v>0</v>
      </c>
      <c r="N18" s="114">
        <f aca="true" t="shared" si="2" ref="N18:N25">E18*I18</f>
        <v>0</v>
      </c>
      <c r="O18" s="114">
        <f aca="true" t="shared" si="3" ref="O18:O25">E18*J18</f>
        <v>0</v>
      </c>
      <c r="P18" s="114">
        <f>SUM(M18:O18)</f>
        <v>0</v>
      </c>
      <c r="R18" s="12"/>
    </row>
    <row r="19" spans="1:18" ht="15">
      <c r="A19" s="214"/>
      <c r="B19" s="215"/>
      <c r="C19" s="199" t="s">
        <v>714</v>
      </c>
      <c r="D19" s="214"/>
      <c r="E19" s="198"/>
      <c r="F19" s="113"/>
      <c r="G19" s="101">
        <v>0</v>
      </c>
      <c r="H19" s="101">
        <v>0</v>
      </c>
      <c r="I19" s="101">
        <v>0</v>
      </c>
      <c r="J19" s="101">
        <v>0</v>
      </c>
      <c r="K19" s="114">
        <f>SUM(H19:J19)</f>
        <v>0</v>
      </c>
      <c r="L19" s="114">
        <f t="shared" si="0"/>
        <v>0</v>
      </c>
      <c r="M19" s="114">
        <f t="shared" si="1"/>
        <v>0</v>
      </c>
      <c r="N19" s="114">
        <f t="shared" si="2"/>
        <v>0</v>
      </c>
      <c r="O19" s="114">
        <f t="shared" si="3"/>
        <v>0</v>
      </c>
      <c r="P19" s="114">
        <f>SUM(M19:O19)</f>
        <v>0</v>
      </c>
      <c r="R19" s="12"/>
    </row>
    <row r="20" spans="1:18" ht="15">
      <c r="A20" s="214">
        <v>1.1</v>
      </c>
      <c r="B20" s="215" t="s">
        <v>115</v>
      </c>
      <c r="C20" s="216" t="s">
        <v>139</v>
      </c>
      <c r="D20" s="214" t="s">
        <v>16</v>
      </c>
      <c r="E20" s="198">
        <v>20.86</v>
      </c>
      <c r="F20" s="113"/>
      <c r="G20" s="101"/>
      <c r="H20" s="101"/>
      <c r="I20" s="101"/>
      <c r="J20" s="101"/>
      <c r="K20" s="114"/>
      <c r="L20" s="114">
        <f t="shared" si="0"/>
        <v>0</v>
      </c>
      <c r="M20" s="114">
        <f t="shared" si="1"/>
        <v>0</v>
      </c>
      <c r="N20" s="114">
        <f t="shared" si="2"/>
        <v>0</v>
      </c>
      <c r="O20" s="114">
        <f t="shared" si="3"/>
        <v>0</v>
      </c>
      <c r="P20" s="114">
        <f aca="true" t="shared" si="4" ref="P20:P30">SUM(M20:O20)</f>
        <v>0</v>
      </c>
      <c r="R20" s="12"/>
    </row>
    <row r="21" spans="1:18" ht="30">
      <c r="A21" s="214">
        <v>1.2</v>
      </c>
      <c r="B21" s="215" t="s">
        <v>115</v>
      </c>
      <c r="C21" s="216" t="s">
        <v>140</v>
      </c>
      <c r="D21" s="214" t="s">
        <v>17</v>
      </c>
      <c r="E21" s="198">
        <v>28.5905</v>
      </c>
      <c r="F21" s="113"/>
      <c r="G21" s="101"/>
      <c r="H21" s="101"/>
      <c r="I21" s="101"/>
      <c r="J21" s="101"/>
      <c r="K21" s="114"/>
      <c r="L21" s="114">
        <f t="shared" si="0"/>
        <v>0</v>
      </c>
      <c r="M21" s="114">
        <f t="shared" si="1"/>
        <v>0</v>
      </c>
      <c r="N21" s="114">
        <f t="shared" si="2"/>
        <v>0</v>
      </c>
      <c r="O21" s="114">
        <f t="shared" si="3"/>
        <v>0</v>
      </c>
      <c r="P21" s="114">
        <f t="shared" si="4"/>
        <v>0</v>
      </c>
      <c r="R21" s="12"/>
    </row>
    <row r="22" spans="1:18" ht="15">
      <c r="A22" s="214">
        <v>1.3</v>
      </c>
      <c r="B22" s="215" t="s">
        <v>115</v>
      </c>
      <c r="C22" s="216" t="s">
        <v>141</v>
      </c>
      <c r="D22" s="214" t="s">
        <v>126</v>
      </c>
      <c r="E22" s="198">
        <v>0.9386999999999998</v>
      </c>
      <c r="F22" s="113"/>
      <c r="G22" s="101"/>
      <c r="H22" s="101"/>
      <c r="I22" s="101"/>
      <c r="J22" s="101"/>
      <c r="K22" s="114"/>
      <c r="L22" s="114">
        <f t="shared" si="0"/>
        <v>0</v>
      </c>
      <c r="M22" s="114">
        <f t="shared" si="1"/>
        <v>0</v>
      </c>
      <c r="N22" s="114">
        <f t="shared" si="2"/>
        <v>0</v>
      </c>
      <c r="O22" s="114">
        <f t="shared" si="3"/>
        <v>0</v>
      </c>
      <c r="P22" s="114">
        <f t="shared" si="4"/>
        <v>0</v>
      </c>
      <c r="R22" s="12"/>
    </row>
    <row r="23" spans="1:19" ht="30">
      <c r="A23" s="214">
        <v>1.4</v>
      </c>
      <c r="B23" s="215" t="s">
        <v>115</v>
      </c>
      <c r="C23" s="216" t="s">
        <v>142</v>
      </c>
      <c r="D23" s="214" t="s">
        <v>16</v>
      </c>
      <c r="E23" s="198">
        <v>15.644999999999996</v>
      </c>
      <c r="F23" s="113"/>
      <c r="G23" s="101"/>
      <c r="H23" s="101"/>
      <c r="I23" s="101"/>
      <c r="J23" s="101"/>
      <c r="K23" s="114"/>
      <c r="L23" s="114">
        <f t="shared" si="0"/>
        <v>0</v>
      </c>
      <c r="M23" s="114">
        <f t="shared" si="1"/>
        <v>0</v>
      </c>
      <c r="N23" s="114">
        <f t="shared" si="2"/>
        <v>0</v>
      </c>
      <c r="O23" s="114">
        <f t="shared" si="3"/>
        <v>0</v>
      </c>
      <c r="P23" s="114">
        <f>SUM(M23:O23)</f>
        <v>0</v>
      </c>
      <c r="R23" s="12"/>
      <c r="S23" s="145"/>
    </row>
    <row r="24" spans="1:19" ht="15">
      <c r="A24" s="214">
        <v>1.5</v>
      </c>
      <c r="B24" s="215" t="s">
        <v>115</v>
      </c>
      <c r="C24" s="216" t="s">
        <v>715</v>
      </c>
      <c r="D24" s="214" t="s">
        <v>126</v>
      </c>
      <c r="E24" s="198">
        <v>0.854698</v>
      </c>
      <c r="F24" s="113"/>
      <c r="G24" s="101"/>
      <c r="H24" s="101"/>
      <c r="I24" s="101"/>
      <c r="J24" s="101"/>
      <c r="K24" s="114"/>
      <c r="L24" s="114">
        <f t="shared" si="0"/>
        <v>0</v>
      </c>
      <c r="M24" s="114">
        <f t="shared" si="1"/>
        <v>0</v>
      </c>
      <c r="N24" s="114">
        <f t="shared" si="2"/>
        <v>0</v>
      </c>
      <c r="O24" s="114">
        <f t="shared" si="3"/>
        <v>0</v>
      </c>
      <c r="P24" s="114">
        <f>SUM(M24:O24)</f>
        <v>0</v>
      </c>
      <c r="R24" s="12"/>
      <c r="S24" s="145"/>
    </row>
    <row r="25" spans="1:19" ht="15">
      <c r="A25" s="214">
        <v>1.6</v>
      </c>
      <c r="B25" s="215" t="s">
        <v>115</v>
      </c>
      <c r="C25" s="216" t="s">
        <v>716</v>
      </c>
      <c r="D25" s="214" t="s">
        <v>126</v>
      </c>
      <c r="E25" s="198">
        <v>0.6074799999999999</v>
      </c>
      <c r="F25" s="113"/>
      <c r="G25" s="101"/>
      <c r="H25" s="101"/>
      <c r="I25" s="101"/>
      <c r="J25" s="101"/>
      <c r="K25" s="114"/>
      <c r="L25" s="114">
        <f t="shared" si="0"/>
        <v>0</v>
      </c>
      <c r="M25" s="114">
        <f t="shared" si="1"/>
        <v>0</v>
      </c>
      <c r="N25" s="114">
        <f t="shared" si="2"/>
        <v>0</v>
      </c>
      <c r="O25" s="114">
        <f t="shared" si="3"/>
        <v>0</v>
      </c>
      <c r="P25" s="114">
        <f t="shared" si="4"/>
        <v>0</v>
      </c>
      <c r="R25" s="12"/>
      <c r="S25" s="145"/>
    </row>
    <row r="26" spans="1:18" ht="15">
      <c r="A26" s="214"/>
      <c r="B26" s="215"/>
      <c r="C26" s="200" t="s">
        <v>127</v>
      </c>
      <c r="D26" s="201"/>
      <c r="E26" s="200"/>
      <c r="F26" s="121"/>
      <c r="G26" s="121"/>
      <c r="H26" s="121"/>
      <c r="I26" s="121"/>
      <c r="J26" s="121"/>
      <c r="K26" s="121"/>
      <c r="L26" s="121">
        <f>SUM(L18:L25)</f>
        <v>0</v>
      </c>
      <c r="M26" s="121">
        <f>SUM(M18:M25)</f>
        <v>0</v>
      </c>
      <c r="N26" s="121">
        <f>SUM(N18:N25)</f>
        <v>0</v>
      </c>
      <c r="O26" s="121">
        <f>SUM(O18:O25)</f>
        <v>0</v>
      </c>
      <c r="P26" s="121">
        <f>SUM(M26:O26)</f>
        <v>0</v>
      </c>
      <c r="R26" s="12"/>
    </row>
    <row r="27" spans="1:18" ht="15">
      <c r="A27" s="197">
        <v>2</v>
      </c>
      <c r="B27" s="215"/>
      <c r="C27" s="197" t="s">
        <v>717</v>
      </c>
      <c r="D27" s="214"/>
      <c r="E27" s="198"/>
      <c r="F27" s="113"/>
      <c r="G27" s="101"/>
      <c r="H27" s="101"/>
      <c r="I27" s="101"/>
      <c r="J27" s="101"/>
      <c r="K27" s="114"/>
      <c r="L27" s="114">
        <f>E27*F27</f>
        <v>0</v>
      </c>
      <c r="M27" s="114">
        <f>E27*H27</f>
        <v>0</v>
      </c>
      <c r="N27" s="114">
        <f>E27*I27</f>
        <v>0</v>
      </c>
      <c r="O27" s="114">
        <f>E27*J27</f>
        <v>0</v>
      </c>
      <c r="P27" s="114">
        <f t="shared" si="4"/>
        <v>0</v>
      </c>
      <c r="R27" s="12"/>
    </row>
    <row r="28" spans="1:18" s="18" customFormat="1" ht="15">
      <c r="A28" s="214">
        <v>2.1</v>
      </c>
      <c r="B28" s="215" t="s">
        <v>115</v>
      </c>
      <c r="C28" s="216" t="s">
        <v>144</v>
      </c>
      <c r="D28" s="214" t="s">
        <v>17</v>
      </c>
      <c r="E28" s="198">
        <v>2187.4049999999997</v>
      </c>
      <c r="F28" s="113"/>
      <c r="G28" s="101"/>
      <c r="H28" s="101"/>
      <c r="I28" s="101"/>
      <c r="J28" s="101"/>
      <c r="K28" s="114"/>
      <c r="L28" s="114">
        <f>E28*F28</f>
        <v>0</v>
      </c>
      <c r="M28" s="114">
        <f>E28*H28</f>
        <v>0</v>
      </c>
      <c r="N28" s="114">
        <f>E28*I28</f>
        <v>0</v>
      </c>
      <c r="O28" s="114">
        <f>E28*J28</f>
        <v>0</v>
      </c>
      <c r="P28" s="114">
        <f t="shared" si="4"/>
        <v>0</v>
      </c>
      <c r="R28" s="12"/>
    </row>
    <row r="29" spans="1:18" s="18" customFormat="1" ht="15">
      <c r="A29" s="214"/>
      <c r="B29" s="215"/>
      <c r="C29" s="217" t="s">
        <v>145</v>
      </c>
      <c r="D29" s="214" t="s">
        <v>77</v>
      </c>
      <c r="E29" s="202">
        <v>22967.7525</v>
      </c>
      <c r="F29" s="113"/>
      <c r="G29" s="101"/>
      <c r="H29" s="101"/>
      <c r="I29" s="101"/>
      <c r="J29" s="101"/>
      <c r="K29" s="114"/>
      <c r="L29" s="114">
        <f>E29*F29</f>
        <v>0</v>
      </c>
      <c r="M29" s="114">
        <f>E29*H29</f>
        <v>0</v>
      </c>
      <c r="N29" s="114">
        <f>E29*I29</f>
        <v>0</v>
      </c>
      <c r="O29" s="114">
        <f>E29*J29</f>
        <v>0</v>
      </c>
      <c r="P29" s="114">
        <f t="shared" si="4"/>
        <v>0</v>
      </c>
      <c r="R29" s="12"/>
    </row>
    <row r="30" spans="1:18" s="18" customFormat="1" ht="15">
      <c r="A30" s="214"/>
      <c r="B30" s="215"/>
      <c r="C30" s="217" t="s">
        <v>146</v>
      </c>
      <c r="D30" s="214" t="s">
        <v>93</v>
      </c>
      <c r="E30" s="202">
        <v>240.61454999999998</v>
      </c>
      <c r="F30" s="113"/>
      <c r="G30" s="101"/>
      <c r="H30" s="101"/>
      <c r="I30" s="101"/>
      <c r="J30" s="101"/>
      <c r="K30" s="114"/>
      <c r="L30" s="114">
        <f>E30*F30</f>
        <v>0</v>
      </c>
      <c r="M30" s="114">
        <f>E30*H30</f>
        <v>0</v>
      </c>
      <c r="N30" s="114">
        <f>E30*I30</f>
        <v>0</v>
      </c>
      <c r="O30" s="114">
        <f>E30*J30</f>
        <v>0</v>
      </c>
      <c r="P30" s="114">
        <f t="shared" si="4"/>
        <v>0</v>
      </c>
      <c r="R30" s="12"/>
    </row>
    <row r="31" spans="1:18" ht="15">
      <c r="A31" s="214"/>
      <c r="B31" s="215"/>
      <c r="C31" s="200" t="s">
        <v>127</v>
      </c>
      <c r="D31" s="201"/>
      <c r="E31" s="200"/>
      <c r="F31" s="121"/>
      <c r="G31" s="121"/>
      <c r="H31" s="121"/>
      <c r="I31" s="121"/>
      <c r="J31" s="121"/>
      <c r="K31" s="121"/>
      <c r="L31" s="121">
        <f>SUM(L28:L30)</f>
        <v>0</v>
      </c>
      <c r="M31" s="121">
        <f>SUM(M28:M30)</f>
        <v>0</v>
      </c>
      <c r="N31" s="121">
        <f>SUM(N28:N30)</f>
        <v>0</v>
      </c>
      <c r="O31" s="121">
        <f>SUM(O28:O30)</f>
        <v>0</v>
      </c>
      <c r="P31" s="121">
        <f aca="true" t="shared" si="5" ref="P31:P37">SUM(M31:O31)</f>
        <v>0</v>
      </c>
      <c r="R31" s="12"/>
    </row>
    <row r="32" spans="1:18" ht="15">
      <c r="A32" s="197">
        <v>3</v>
      </c>
      <c r="B32" s="215"/>
      <c r="C32" s="197" t="s">
        <v>164</v>
      </c>
      <c r="D32" s="214"/>
      <c r="E32" s="198"/>
      <c r="F32" s="113"/>
      <c r="G32" s="101"/>
      <c r="H32" s="101"/>
      <c r="I32" s="101"/>
      <c r="J32" s="101"/>
      <c r="K32" s="114"/>
      <c r="L32" s="114">
        <f aca="true" t="shared" si="6" ref="L32:L63">E32*F32</f>
        <v>0</v>
      </c>
      <c r="M32" s="114">
        <f aca="true" t="shared" si="7" ref="M32:M63">E32*H32</f>
        <v>0</v>
      </c>
      <c r="N32" s="114">
        <f aca="true" t="shared" si="8" ref="N32:N63">E32*I32</f>
        <v>0</v>
      </c>
      <c r="O32" s="114">
        <f aca="true" t="shared" si="9" ref="O32:O63">E32*J32</f>
        <v>0</v>
      </c>
      <c r="P32" s="114">
        <f t="shared" si="5"/>
        <v>0</v>
      </c>
      <c r="R32" s="12"/>
    </row>
    <row r="33" spans="1:18" ht="60">
      <c r="A33" s="214">
        <v>3.1</v>
      </c>
      <c r="B33" s="215" t="s">
        <v>115</v>
      </c>
      <c r="C33" s="216" t="s">
        <v>173</v>
      </c>
      <c r="D33" s="214" t="s">
        <v>17</v>
      </c>
      <c r="E33" s="198">
        <v>25.9</v>
      </c>
      <c r="F33" s="113"/>
      <c r="G33" s="101"/>
      <c r="H33" s="101"/>
      <c r="I33" s="101"/>
      <c r="J33" s="101"/>
      <c r="K33" s="114"/>
      <c r="L33" s="114">
        <f t="shared" si="6"/>
        <v>0</v>
      </c>
      <c r="M33" s="114">
        <f t="shared" si="7"/>
        <v>0</v>
      </c>
      <c r="N33" s="114">
        <f t="shared" si="8"/>
        <v>0</v>
      </c>
      <c r="O33" s="114">
        <f t="shared" si="9"/>
        <v>0</v>
      </c>
      <c r="P33" s="114">
        <f t="shared" si="5"/>
        <v>0</v>
      </c>
      <c r="R33" s="12"/>
    </row>
    <row r="34" spans="1:18" ht="15">
      <c r="A34" s="214"/>
      <c r="B34" s="215"/>
      <c r="C34" s="217" t="s">
        <v>175</v>
      </c>
      <c r="D34" s="214" t="s">
        <v>14</v>
      </c>
      <c r="E34" s="198">
        <v>18.13</v>
      </c>
      <c r="F34" s="113"/>
      <c r="G34" s="101"/>
      <c r="H34" s="101"/>
      <c r="I34" s="101"/>
      <c r="J34" s="101"/>
      <c r="K34" s="114"/>
      <c r="L34" s="114">
        <f t="shared" si="6"/>
        <v>0</v>
      </c>
      <c r="M34" s="114">
        <f t="shared" si="7"/>
        <v>0</v>
      </c>
      <c r="N34" s="114">
        <f t="shared" si="8"/>
        <v>0</v>
      </c>
      <c r="O34" s="114">
        <f t="shared" si="9"/>
        <v>0</v>
      </c>
      <c r="P34" s="114">
        <f t="shared" si="5"/>
        <v>0</v>
      </c>
      <c r="R34" s="12"/>
    </row>
    <row r="35" spans="1:18" ht="15">
      <c r="A35" s="214"/>
      <c r="B35" s="215"/>
      <c r="C35" s="217" t="s">
        <v>174</v>
      </c>
      <c r="D35" s="214" t="s">
        <v>17</v>
      </c>
      <c r="E35" s="198">
        <v>27.195</v>
      </c>
      <c r="F35" s="113"/>
      <c r="G35" s="101"/>
      <c r="H35" s="101"/>
      <c r="I35" s="101"/>
      <c r="J35" s="101"/>
      <c r="K35" s="114"/>
      <c r="L35" s="114">
        <f t="shared" si="6"/>
        <v>0</v>
      </c>
      <c r="M35" s="114">
        <f t="shared" si="7"/>
        <v>0</v>
      </c>
      <c r="N35" s="114">
        <f t="shared" si="8"/>
        <v>0</v>
      </c>
      <c r="O35" s="114">
        <f t="shared" si="9"/>
        <v>0</v>
      </c>
      <c r="P35" s="114">
        <f t="shared" si="5"/>
        <v>0</v>
      </c>
      <c r="R35" s="12"/>
    </row>
    <row r="36" spans="1:18" ht="15">
      <c r="A36" s="215"/>
      <c r="B36" s="215"/>
      <c r="C36" s="217" t="s">
        <v>176</v>
      </c>
      <c r="D36" s="214" t="s">
        <v>14</v>
      </c>
      <c r="E36" s="198">
        <v>51.8</v>
      </c>
      <c r="F36" s="113"/>
      <c r="G36" s="101"/>
      <c r="H36" s="101"/>
      <c r="I36" s="101"/>
      <c r="J36" s="101"/>
      <c r="K36" s="114"/>
      <c r="L36" s="114">
        <f t="shared" si="6"/>
        <v>0</v>
      </c>
      <c r="M36" s="114">
        <f t="shared" si="7"/>
        <v>0</v>
      </c>
      <c r="N36" s="114">
        <f t="shared" si="8"/>
        <v>0</v>
      </c>
      <c r="O36" s="114">
        <f t="shared" si="9"/>
        <v>0</v>
      </c>
      <c r="P36" s="114">
        <f t="shared" si="5"/>
        <v>0</v>
      </c>
      <c r="R36" s="12"/>
    </row>
    <row r="37" spans="1:18" ht="30">
      <c r="A37" s="215"/>
      <c r="B37" s="215"/>
      <c r="C37" s="217" t="s">
        <v>150</v>
      </c>
      <c r="D37" s="214" t="s">
        <v>14</v>
      </c>
      <c r="E37" s="198">
        <v>31.08</v>
      </c>
      <c r="F37" s="113"/>
      <c r="G37" s="101"/>
      <c r="H37" s="101"/>
      <c r="I37" s="101"/>
      <c r="J37" s="101"/>
      <c r="K37" s="114"/>
      <c r="L37" s="114">
        <f t="shared" si="6"/>
        <v>0</v>
      </c>
      <c r="M37" s="114">
        <f t="shared" si="7"/>
        <v>0</v>
      </c>
      <c r="N37" s="114">
        <f t="shared" si="8"/>
        <v>0</v>
      </c>
      <c r="O37" s="114">
        <f t="shared" si="9"/>
        <v>0</v>
      </c>
      <c r="P37" s="114">
        <f t="shared" si="5"/>
        <v>0</v>
      </c>
      <c r="R37" s="12"/>
    </row>
    <row r="38" spans="1:18" ht="15">
      <c r="A38" s="215"/>
      <c r="B38" s="215"/>
      <c r="C38" s="217" t="s">
        <v>151</v>
      </c>
      <c r="D38" s="214" t="s">
        <v>152</v>
      </c>
      <c r="E38" s="198">
        <v>0.4144</v>
      </c>
      <c r="F38" s="113"/>
      <c r="G38" s="101"/>
      <c r="H38" s="101"/>
      <c r="I38" s="101"/>
      <c r="J38" s="101"/>
      <c r="K38" s="114"/>
      <c r="L38" s="114">
        <f t="shared" si="6"/>
        <v>0</v>
      </c>
      <c r="M38" s="114">
        <f t="shared" si="7"/>
        <v>0</v>
      </c>
      <c r="N38" s="114">
        <f t="shared" si="8"/>
        <v>0</v>
      </c>
      <c r="O38" s="114">
        <f t="shared" si="9"/>
        <v>0</v>
      </c>
      <c r="P38" s="114">
        <f aca="true" t="shared" si="10" ref="P38:P43">SUM(M38:O38)</f>
        <v>0</v>
      </c>
      <c r="R38" s="12"/>
    </row>
    <row r="39" spans="1:18" ht="30">
      <c r="A39" s="215"/>
      <c r="B39" s="215"/>
      <c r="C39" s="217" t="s">
        <v>153</v>
      </c>
      <c r="D39" s="214" t="s">
        <v>17</v>
      </c>
      <c r="E39" s="198">
        <v>113.96000000000001</v>
      </c>
      <c r="F39" s="113"/>
      <c r="G39" s="101"/>
      <c r="H39" s="101"/>
      <c r="I39" s="101"/>
      <c r="J39" s="101"/>
      <c r="K39" s="114"/>
      <c r="L39" s="114">
        <f t="shared" si="6"/>
        <v>0</v>
      </c>
      <c r="M39" s="114">
        <f t="shared" si="7"/>
        <v>0</v>
      </c>
      <c r="N39" s="114">
        <f t="shared" si="8"/>
        <v>0</v>
      </c>
      <c r="O39" s="114">
        <f t="shared" si="9"/>
        <v>0</v>
      </c>
      <c r="P39" s="114">
        <f t="shared" si="10"/>
        <v>0</v>
      </c>
      <c r="R39" s="12"/>
    </row>
    <row r="40" spans="1:18" ht="30">
      <c r="A40" s="215"/>
      <c r="B40" s="215"/>
      <c r="C40" s="217" t="s">
        <v>154</v>
      </c>
      <c r="D40" s="214" t="s">
        <v>155</v>
      </c>
      <c r="E40" s="198">
        <v>0.7511</v>
      </c>
      <c r="F40" s="113"/>
      <c r="G40" s="101"/>
      <c r="H40" s="101"/>
      <c r="I40" s="101"/>
      <c r="J40" s="101"/>
      <c r="K40" s="114"/>
      <c r="L40" s="114">
        <f t="shared" si="6"/>
        <v>0</v>
      </c>
      <c r="M40" s="114">
        <f t="shared" si="7"/>
        <v>0</v>
      </c>
      <c r="N40" s="114">
        <f t="shared" si="8"/>
        <v>0</v>
      </c>
      <c r="O40" s="114">
        <f t="shared" si="9"/>
        <v>0</v>
      </c>
      <c r="P40" s="114">
        <f t="shared" si="10"/>
        <v>0</v>
      </c>
      <c r="R40" s="12"/>
    </row>
    <row r="41" spans="1:18" ht="30">
      <c r="A41" s="215"/>
      <c r="B41" s="215"/>
      <c r="C41" s="217" t="s">
        <v>156</v>
      </c>
      <c r="D41" s="214" t="s">
        <v>155</v>
      </c>
      <c r="E41" s="198">
        <v>0.7511</v>
      </c>
      <c r="F41" s="113"/>
      <c r="G41" s="101"/>
      <c r="H41" s="101"/>
      <c r="I41" s="101"/>
      <c r="J41" s="101"/>
      <c r="K41" s="114"/>
      <c r="L41" s="114">
        <f t="shared" si="6"/>
        <v>0</v>
      </c>
      <c r="M41" s="114">
        <f t="shared" si="7"/>
        <v>0</v>
      </c>
      <c r="N41" s="114">
        <f t="shared" si="8"/>
        <v>0</v>
      </c>
      <c r="O41" s="114">
        <f t="shared" si="9"/>
        <v>0</v>
      </c>
      <c r="P41" s="114">
        <f t="shared" si="10"/>
        <v>0</v>
      </c>
      <c r="R41" s="12"/>
    </row>
    <row r="42" spans="1:18" ht="15">
      <c r="A42" s="215"/>
      <c r="B42" s="215"/>
      <c r="C42" s="217" t="s">
        <v>157</v>
      </c>
      <c r="D42" s="214" t="s">
        <v>77</v>
      </c>
      <c r="E42" s="198">
        <v>10.36</v>
      </c>
      <c r="F42" s="113"/>
      <c r="G42" s="101"/>
      <c r="H42" s="101"/>
      <c r="I42" s="101"/>
      <c r="J42" s="101"/>
      <c r="K42" s="114"/>
      <c r="L42" s="114">
        <f t="shared" si="6"/>
        <v>0</v>
      </c>
      <c r="M42" s="114">
        <f t="shared" si="7"/>
        <v>0</v>
      </c>
      <c r="N42" s="114">
        <f t="shared" si="8"/>
        <v>0</v>
      </c>
      <c r="O42" s="114">
        <f t="shared" si="9"/>
        <v>0</v>
      </c>
      <c r="P42" s="114">
        <f t="shared" si="10"/>
        <v>0</v>
      </c>
      <c r="R42" s="12"/>
    </row>
    <row r="43" spans="1:18" ht="30">
      <c r="A43" s="215"/>
      <c r="B43" s="215"/>
      <c r="C43" s="217" t="s">
        <v>158</v>
      </c>
      <c r="D43" s="214" t="s">
        <v>77</v>
      </c>
      <c r="E43" s="198">
        <v>20.72</v>
      </c>
      <c r="F43" s="113"/>
      <c r="G43" s="101"/>
      <c r="H43" s="101"/>
      <c r="I43" s="101"/>
      <c r="J43" s="101"/>
      <c r="K43" s="114"/>
      <c r="L43" s="114">
        <f t="shared" si="6"/>
        <v>0</v>
      </c>
      <c r="M43" s="114">
        <f t="shared" si="7"/>
        <v>0</v>
      </c>
      <c r="N43" s="114">
        <f t="shared" si="8"/>
        <v>0</v>
      </c>
      <c r="O43" s="114">
        <f t="shared" si="9"/>
        <v>0</v>
      </c>
      <c r="P43" s="114">
        <f t="shared" si="10"/>
        <v>0</v>
      </c>
      <c r="R43" s="12"/>
    </row>
    <row r="44" spans="1:18" ht="15">
      <c r="A44" s="215"/>
      <c r="B44" s="215"/>
      <c r="C44" s="217" t="s">
        <v>159</v>
      </c>
      <c r="D44" s="214" t="s">
        <v>14</v>
      </c>
      <c r="E44" s="198">
        <v>38.849999999999994</v>
      </c>
      <c r="F44" s="113"/>
      <c r="G44" s="101"/>
      <c r="H44" s="101"/>
      <c r="I44" s="101"/>
      <c r="J44" s="101"/>
      <c r="K44" s="114"/>
      <c r="L44" s="114">
        <f t="shared" si="6"/>
        <v>0</v>
      </c>
      <c r="M44" s="114">
        <f t="shared" si="7"/>
        <v>0</v>
      </c>
      <c r="N44" s="114">
        <f t="shared" si="8"/>
        <v>0</v>
      </c>
      <c r="O44" s="114">
        <f t="shared" si="9"/>
        <v>0</v>
      </c>
      <c r="P44" s="114">
        <f>SUM(M44:O44)</f>
        <v>0</v>
      </c>
      <c r="R44" s="12"/>
    </row>
    <row r="45" spans="1:18" ht="15">
      <c r="A45" s="215"/>
      <c r="B45" s="215"/>
      <c r="C45" s="217" t="s">
        <v>160</v>
      </c>
      <c r="D45" s="214" t="s">
        <v>14</v>
      </c>
      <c r="E45" s="198">
        <v>6.475</v>
      </c>
      <c r="F45" s="113"/>
      <c r="G45" s="101"/>
      <c r="H45" s="101"/>
      <c r="I45" s="101"/>
      <c r="J45" s="101"/>
      <c r="K45" s="114"/>
      <c r="L45" s="114">
        <f t="shared" si="6"/>
        <v>0</v>
      </c>
      <c r="M45" s="114">
        <f t="shared" si="7"/>
        <v>0</v>
      </c>
      <c r="N45" s="114">
        <f t="shared" si="8"/>
        <v>0</v>
      </c>
      <c r="O45" s="114">
        <f t="shared" si="9"/>
        <v>0</v>
      </c>
      <c r="P45" s="114">
        <f>SUM(M45:O45)</f>
        <v>0</v>
      </c>
      <c r="R45" s="12"/>
    </row>
    <row r="46" spans="1:18" ht="30">
      <c r="A46" s="215"/>
      <c r="B46" s="215"/>
      <c r="C46" s="217" t="s">
        <v>161</v>
      </c>
      <c r="D46" s="214" t="s">
        <v>14</v>
      </c>
      <c r="E46" s="198">
        <v>5.18</v>
      </c>
      <c r="F46" s="113"/>
      <c r="G46" s="101"/>
      <c r="H46" s="101"/>
      <c r="I46" s="101"/>
      <c r="J46" s="101"/>
      <c r="K46" s="114"/>
      <c r="L46" s="114">
        <f t="shared" si="6"/>
        <v>0</v>
      </c>
      <c r="M46" s="114">
        <f t="shared" si="7"/>
        <v>0</v>
      </c>
      <c r="N46" s="114">
        <f t="shared" si="8"/>
        <v>0</v>
      </c>
      <c r="O46" s="114">
        <f t="shared" si="9"/>
        <v>0</v>
      </c>
      <c r="P46" s="114">
        <f>SUM(M46:O46)</f>
        <v>0</v>
      </c>
      <c r="R46" s="12"/>
    </row>
    <row r="47" spans="1:18" ht="60">
      <c r="A47" s="215" t="s">
        <v>0</v>
      </c>
      <c r="B47" s="215" t="s">
        <v>115</v>
      </c>
      <c r="C47" s="216" t="s">
        <v>177</v>
      </c>
      <c r="D47" s="214" t="s">
        <v>17</v>
      </c>
      <c r="E47" s="198">
        <v>77.7</v>
      </c>
      <c r="F47" s="113"/>
      <c r="G47" s="101"/>
      <c r="H47" s="101"/>
      <c r="I47" s="101"/>
      <c r="J47" s="101"/>
      <c r="K47" s="114"/>
      <c r="L47" s="114">
        <f t="shared" si="6"/>
        <v>0</v>
      </c>
      <c r="M47" s="114">
        <f t="shared" si="7"/>
        <v>0</v>
      </c>
      <c r="N47" s="114">
        <f t="shared" si="8"/>
        <v>0</v>
      </c>
      <c r="O47" s="114">
        <f t="shared" si="9"/>
        <v>0</v>
      </c>
      <c r="P47" s="114">
        <f aca="true" t="shared" si="11" ref="P47:P55">SUM(M47:O47)</f>
        <v>0</v>
      </c>
      <c r="R47" s="12"/>
    </row>
    <row r="48" spans="1:18" ht="15">
      <c r="A48" s="215"/>
      <c r="B48" s="215"/>
      <c r="C48" s="217" t="s">
        <v>175</v>
      </c>
      <c r="D48" s="214" t="s">
        <v>14</v>
      </c>
      <c r="E48" s="198">
        <v>54.39</v>
      </c>
      <c r="F48" s="113"/>
      <c r="G48" s="101"/>
      <c r="H48" s="101"/>
      <c r="I48" s="101"/>
      <c r="J48" s="101"/>
      <c r="K48" s="114"/>
      <c r="L48" s="114">
        <f t="shared" si="6"/>
        <v>0</v>
      </c>
      <c r="M48" s="114">
        <f t="shared" si="7"/>
        <v>0</v>
      </c>
      <c r="N48" s="114">
        <f t="shared" si="8"/>
        <v>0</v>
      </c>
      <c r="O48" s="114">
        <f t="shared" si="9"/>
        <v>0</v>
      </c>
      <c r="P48" s="114">
        <f t="shared" si="11"/>
        <v>0</v>
      </c>
      <c r="R48" s="12"/>
    </row>
    <row r="49" spans="1:18" ht="15">
      <c r="A49" s="215"/>
      <c r="B49" s="215"/>
      <c r="C49" s="217" t="s">
        <v>174</v>
      </c>
      <c r="D49" s="214" t="s">
        <v>17</v>
      </c>
      <c r="E49" s="198">
        <v>81.58500000000001</v>
      </c>
      <c r="F49" s="113"/>
      <c r="G49" s="101"/>
      <c r="H49" s="101"/>
      <c r="I49" s="101"/>
      <c r="J49" s="101"/>
      <c r="K49" s="114"/>
      <c r="L49" s="114">
        <f t="shared" si="6"/>
        <v>0</v>
      </c>
      <c r="M49" s="114">
        <f t="shared" si="7"/>
        <v>0</v>
      </c>
      <c r="N49" s="114">
        <f t="shared" si="8"/>
        <v>0</v>
      </c>
      <c r="O49" s="114">
        <f t="shared" si="9"/>
        <v>0</v>
      </c>
      <c r="P49" s="114">
        <f t="shared" si="11"/>
        <v>0</v>
      </c>
      <c r="R49" s="12"/>
    </row>
    <row r="50" spans="1:18" ht="15">
      <c r="A50" s="215"/>
      <c r="B50" s="215"/>
      <c r="C50" s="217" t="s">
        <v>176</v>
      </c>
      <c r="D50" s="214" t="s">
        <v>14</v>
      </c>
      <c r="E50" s="198">
        <v>155.4</v>
      </c>
      <c r="F50" s="113"/>
      <c r="G50" s="101"/>
      <c r="H50" s="101"/>
      <c r="I50" s="101"/>
      <c r="J50" s="101"/>
      <c r="K50" s="114"/>
      <c r="L50" s="114">
        <f t="shared" si="6"/>
        <v>0</v>
      </c>
      <c r="M50" s="114">
        <f t="shared" si="7"/>
        <v>0</v>
      </c>
      <c r="N50" s="114">
        <f t="shared" si="8"/>
        <v>0</v>
      </c>
      <c r="O50" s="114">
        <f t="shared" si="9"/>
        <v>0</v>
      </c>
      <c r="P50" s="114">
        <f t="shared" si="11"/>
        <v>0</v>
      </c>
      <c r="R50" s="12"/>
    </row>
    <row r="51" spans="1:18" ht="30">
      <c r="A51" s="215"/>
      <c r="B51" s="215"/>
      <c r="C51" s="217" t="s">
        <v>162</v>
      </c>
      <c r="D51" s="214" t="s">
        <v>14</v>
      </c>
      <c r="E51" s="198">
        <v>93.24</v>
      </c>
      <c r="F51" s="113"/>
      <c r="G51" s="101"/>
      <c r="H51" s="101"/>
      <c r="I51" s="101"/>
      <c r="J51" s="101"/>
      <c r="K51" s="114"/>
      <c r="L51" s="114">
        <f t="shared" si="6"/>
        <v>0</v>
      </c>
      <c r="M51" s="114">
        <f t="shared" si="7"/>
        <v>0</v>
      </c>
      <c r="N51" s="114">
        <f t="shared" si="8"/>
        <v>0</v>
      </c>
      <c r="O51" s="114">
        <f t="shared" si="9"/>
        <v>0</v>
      </c>
      <c r="P51" s="114">
        <f t="shared" si="11"/>
        <v>0</v>
      </c>
      <c r="R51" s="12"/>
    </row>
    <row r="52" spans="1:18" ht="15">
      <c r="A52" s="215"/>
      <c r="B52" s="215"/>
      <c r="C52" s="217" t="s">
        <v>151</v>
      </c>
      <c r="D52" s="214" t="s">
        <v>152</v>
      </c>
      <c r="E52" s="198">
        <v>1.2432</v>
      </c>
      <c r="F52" s="113"/>
      <c r="G52" s="101"/>
      <c r="H52" s="101"/>
      <c r="I52" s="101"/>
      <c r="J52" s="101"/>
      <c r="K52" s="114"/>
      <c r="L52" s="114">
        <f t="shared" si="6"/>
        <v>0</v>
      </c>
      <c r="M52" s="114">
        <f t="shared" si="7"/>
        <v>0</v>
      </c>
      <c r="N52" s="114">
        <f t="shared" si="8"/>
        <v>0</v>
      </c>
      <c r="O52" s="114">
        <f t="shared" si="9"/>
        <v>0</v>
      </c>
      <c r="P52" s="114">
        <f t="shared" si="11"/>
        <v>0</v>
      </c>
      <c r="R52" s="12"/>
    </row>
    <row r="53" spans="1:18" ht="30">
      <c r="A53" s="215"/>
      <c r="B53" s="215"/>
      <c r="C53" s="217" t="s">
        <v>163</v>
      </c>
      <c r="D53" s="214" t="s">
        <v>17</v>
      </c>
      <c r="E53" s="198">
        <v>341.88000000000005</v>
      </c>
      <c r="F53" s="113"/>
      <c r="G53" s="101"/>
      <c r="H53" s="101"/>
      <c r="I53" s="101"/>
      <c r="J53" s="101"/>
      <c r="K53" s="114"/>
      <c r="L53" s="114">
        <f t="shared" si="6"/>
        <v>0</v>
      </c>
      <c r="M53" s="114">
        <f t="shared" si="7"/>
        <v>0</v>
      </c>
      <c r="N53" s="114">
        <f t="shared" si="8"/>
        <v>0</v>
      </c>
      <c r="O53" s="114">
        <f t="shared" si="9"/>
        <v>0</v>
      </c>
      <c r="P53" s="114">
        <f t="shared" si="11"/>
        <v>0</v>
      </c>
      <c r="R53" s="12"/>
    </row>
    <row r="54" spans="1:18" ht="30">
      <c r="A54" s="215"/>
      <c r="B54" s="215"/>
      <c r="C54" s="217" t="s">
        <v>154</v>
      </c>
      <c r="D54" s="214" t="s">
        <v>155</v>
      </c>
      <c r="E54" s="198">
        <v>1.0101</v>
      </c>
      <c r="F54" s="113"/>
      <c r="G54" s="101"/>
      <c r="H54" s="101"/>
      <c r="I54" s="101"/>
      <c r="J54" s="101"/>
      <c r="K54" s="114"/>
      <c r="L54" s="114">
        <f t="shared" si="6"/>
        <v>0</v>
      </c>
      <c r="M54" s="114">
        <f t="shared" si="7"/>
        <v>0</v>
      </c>
      <c r="N54" s="114">
        <f t="shared" si="8"/>
        <v>0</v>
      </c>
      <c r="O54" s="114">
        <f t="shared" si="9"/>
        <v>0</v>
      </c>
      <c r="P54" s="114">
        <f t="shared" si="11"/>
        <v>0</v>
      </c>
      <c r="R54" s="12"/>
    </row>
    <row r="55" spans="1:18" ht="30">
      <c r="A55" s="215"/>
      <c r="B55" s="215"/>
      <c r="C55" s="217" t="s">
        <v>156</v>
      </c>
      <c r="D55" s="214" t="s">
        <v>155</v>
      </c>
      <c r="E55" s="198">
        <v>2.2533000000000003</v>
      </c>
      <c r="F55" s="113"/>
      <c r="G55" s="101"/>
      <c r="H55" s="101"/>
      <c r="I55" s="101"/>
      <c r="J55" s="101"/>
      <c r="K55" s="114"/>
      <c r="L55" s="114">
        <f t="shared" si="6"/>
        <v>0</v>
      </c>
      <c r="M55" s="114">
        <f t="shared" si="7"/>
        <v>0</v>
      </c>
      <c r="N55" s="114">
        <f t="shared" si="8"/>
        <v>0</v>
      </c>
      <c r="O55" s="114">
        <f t="shared" si="9"/>
        <v>0</v>
      </c>
      <c r="P55" s="114">
        <f t="shared" si="11"/>
        <v>0</v>
      </c>
      <c r="R55" s="12"/>
    </row>
    <row r="56" spans="1:18" ht="15">
      <c r="A56" s="215"/>
      <c r="B56" s="215"/>
      <c r="C56" s="217" t="s">
        <v>157</v>
      </c>
      <c r="D56" s="214" t="s">
        <v>77</v>
      </c>
      <c r="E56" s="198">
        <v>31.080000000000002</v>
      </c>
      <c r="F56" s="113"/>
      <c r="G56" s="101"/>
      <c r="H56" s="101"/>
      <c r="I56" s="101"/>
      <c r="J56" s="101"/>
      <c r="K56" s="114"/>
      <c r="L56" s="114">
        <f t="shared" si="6"/>
        <v>0</v>
      </c>
      <c r="M56" s="114">
        <f t="shared" si="7"/>
        <v>0</v>
      </c>
      <c r="N56" s="114">
        <f t="shared" si="8"/>
        <v>0</v>
      </c>
      <c r="O56" s="114">
        <f t="shared" si="9"/>
        <v>0</v>
      </c>
      <c r="P56" s="114">
        <f aca="true" t="shared" si="12" ref="P56:P70">SUM(M56:O56)</f>
        <v>0</v>
      </c>
      <c r="R56" s="12"/>
    </row>
    <row r="57" spans="1:18" ht="30">
      <c r="A57" s="215"/>
      <c r="B57" s="215"/>
      <c r="C57" s="217" t="s">
        <v>158</v>
      </c>
      <c r="D57" s="214" t="s">
        <v>77</v>
      </c>
      <c r="E57" s="198">
        <v>62.160000000000004</v>
      </c>
      <c r="F57" s="113"/>
      <c r="G57" s="101"/>
      <c r="H57" s="101"/>
      <c r="I57" s="101"/>
      <c r="J57" s="101"/>
      <c r="K57" s="114"/>
      <c r="L57" s="114">
        <f t="shared" si="6"/>
        <v>0</v>
      </c>
      <c r="M57" s="114">
        <f t="shared" si="7"/>
        <v>0</v>
      </c>
      <c r="N57" s="114">
        <f t="shared" si="8"/>
        <v>0</v>
      </c>
      <c r="O57" s="114">
        <f t="shared" si="9"/>
        <v>0</v>
      </c>
      <c r="P57" s="114">
        <f t="shared" si="12"/>
        <v>0</v>
      </c>
      <c r="R57" s="12"/>
    </row>
    <row r="58" spans="1:18" ht="15">
      <c r="A58" s="215"/>
      <c r="B58" s="215"/>
      <c r="C58" s="217" t="s">
        <v>159</v>
      </c>
      <c r="D58" s="214" t="s">
        <v>14</v>
      </c>
      <c r="E58" s="198">
        <v>116.55000000000001</v>
      </c>
      <c r="F58" s="113"/>
      <c r="G58" s="101"/>
      <c r="H58" s="101"/>
      <c r="I58" s="101"/>
      <c r="J58" s="101"/>
      <c r="K58" s="114"/>
      <c r="L58" s="114">
        <f t="shared" si="6"/>
        <v>0</v>
      </c>
      <c r="M58" s="114">
        <f t="shared" si="7"/>
        <v>0</v>
      </c>
      <c r="N58" s="114">
        <f t="shared" si="8"/>
        <v>0</v>
      </c>
      <c r="O58" s="114">
        <f t="shared" si="9"/>
        <v>0</v>
      </c>
      <c r="P58" s="114">
        <f t="shared" si="12"/>
        <v>0</v>
      </c>
      <c r="R58" s="12"/>
    </row>
    <row r="59" spans="1:18" ht="15">
      <c r="A59" s="215"/>
      <c r="B59" s="215"/>
      <c r="C59" s="217" t="s">
        <v>160</v>
      </c>
      <c r="D59" s="214" t="s">
        <v>14</v>
      </c>
      <c r="E59" s="198">
        <v>19.425</v>
      </c>
      <c r="F59" s="113"/>
      <c r="G59" s="101"/>
      <c r="H59" s="101"/>
      <c r="I59" s="101"/>
      <c r="J59" s="101"/>
      <c r="K59" s="114"/>
      <c r="L59" s="114">
        <f t="shared" si="6"/>
        <v>0</v>
      </c>
      <c r="M59" s="114">
        <f t="shared" si="7"/>
        <v>0</v>
      </c>
      <c r="N59" s="114">
        <f t="shared" si="8"/>
        <v>0</v>
      </c>
      <c r="O59" s="114">
        <f t="shared" si="9"/>
        <v>0</v>
      </c>
      <c r="P59" s="114">
        <f t="shared" si="12"/>
        <v>0</v>
      </c>
      <c r="R59" s="12"/>
    </row>
    <row r="60" spans="1:18" ht="30">
      <c r="A60" s="215"/>
      <c r="B60" s="215"/>
      <c r="C60" s="217" t="s">
        <v>161</v>
      </c>
      <c r="D60" s="214" t="s">
        <v>14</v>
      </c>
      <c r="E60" s="198">
        <v>15.540000000000001</v>
      </c>
      <c r="F60" s="113"/>
      <c r="G60" s="101"/>
      <c r="H60" s="101"/>
      <c r="I60" s="101"/>
      <c r="J60" s="101"/>
      <c r="K60" s="114"/>
      <c r="L60" s="114">
        <f t="shared" si="6"/>
        <v>0</v>
      </c>
      <c r="M60" s="114">
        <f t="shared" si="7"/>
        <v>0</v>
      </c>
      <c r="N60" s="114">
        <f t="shared" si="8"/>
        <v>0</v>
      </c>
      <c r="O60" s="114">
        <f t="shared" si="9"/>
        <v>0</v>
      </c>
      <c r="P60" s="114">
        <f t="shared" si="12"/>
        <v>0</v>
      </c>
      <c r="R60" s="12"/>
    </row>
    <row r="61" spans="1:18" ht="60">
      <c r="A61" s="215" t="s">
        <v>0</v>
      </c>
      <c r="B61" s="215" t="s">
        <v>115</v>
      </c>
      <c r="C61" s="216" t="s">
        <v>718</v>
      </c>
      <c r="D61" s="214" t="s">
        <v>17</v>
      </c>
      <c r="E61" s="198">
        <v>525.525</v>
      </c>
      <c r="F61" s="113"/>
      <c r="G61" s="101"/>
      <c r="H61" s="101"/>
      <c r="I61" s="101"/>
      <c r="J61" s="101"/>
      <c r="K61" s="114"/>
      <c r="L61" s="114">
        <f t="shared" si="6"/>
        <v>0</v>
      </c>
      <c r="M61" s="114">
        <f t="shared" si="7"/>
        <v>0</v>
      </c>
      <c r="N61" s="114">
        <f t="shared" si="8"/>
        <v>0</v>
      </c>
      <c r="O61" s="114">
        <f t="shared" si="9"/>
        <v>0</v>
      </c>
      <c r="P61" s="114">
        <f t="shared" si="12"/>
        <v>0</v>
      </c>
      <c r="R61" s="12"/>
    </row>
    <row r="62" spans="1:18" ht="15">
      <c r="A62" s="215"/>
      <c r="B62" s="215"/>
      <c r="C62" s="217" t="s">
        <v>175</v>
      </c>
      <c r="D62" s="214" t="s">
        <v>14</v>
      </c>
      <c r="E62" s="198">
        <v>367.86749999999995</v>
      </c>
      <c r="F62" s="113"/>
      <c r="G62" s="101"/>
      <c r="H62" s="101"/>
      <c r="I62" s="101"/>
      <c r="J62" s="101"/>
      <c r="K62" s="114"/>
      <c r="L62" s="114">
        <f t="shared" si="6"/>
        <v>0</v>
      </c>
      <c r="M62" s="114">
        <f t="shared" si="7"/>
        <v>0</v>
      </c>
      <c r="N62" s="114">
        <f t="shared" si="8"/>
        <v>0</v>
      </c>
      <c r="O62" s="114">
        <f t="shared" si="9"/>
        <v>0</v>
      </c>
      <c r="P62" s="114">
        <f t="shared" si="12"/>
        <v>0</v>
      </c>
      <c r="R62" s="12"/>
    </row>
    <row r="63" spans="1:18" ht="15">
      <c r="A63" s="215"/>
      <c r="B63" s="215"/>
      <c r="C63" s="217" t="s">
        <v>174</v>
      </c>
      <c r="D63" s="214" t="s">
        <v>17</v>
      </c>
      <c r="E63" s="198">
        <v>551.80125</v>
      </c>
      <c r="F63" s="113"/>
      <c r="G63" s="101"/>
      <c r="H63" s="101"/>
      <c r="I63" s="101"/>
      <c r="J63" s="101"/>
      <c r="K63" s="114"/>
      <c r="L63" s="114">
        <f t="shared" si="6"/>
        <v>0</v>
      </c>
      <c r="M63" s="114">
        <f t="shared" si="7"/>
        <v>0</v>
      </c>
      <c r="N63" s="114">
        <f t="shared" si="8"/>
        <v>0</v>
      </c>
      <c r="O63" s="114">
        <f t="shared" si="9"/>
        <v>0</v>
      </c>
      <c r="P63" s="114">
        <f t="shared" si="12"/>
        <v>0</v>
      </c>
      <c r="R63" s="12"/>
    </row>
    <row r="64" spans="1:18" ht="15">
      <c r="A64" s="215"/>
      <c r="B64" s="215"/>
      <c r="C64" s="217" t="s">
        <v>176</v>
      </c>
      <c r="D64" s="214" t="s">
        <v>14</v>
      </c>
      <c r="E64" s="198">
        <v>1051.05</v>
      </c>
      <c r="F64" s="113"/>
      <c r="G64" s="101"/>
      <c r="H64" s="101"/>
      <c r="I64" s="101"/>
      <c r="J64" s="101"/>
      <c r="K64" s="114"/>
      <c r="L64" s="114">
        <f aca="true" t="shared" si="13" ref="L64:L89">E64*F64</f>
        <v>0</v>
      </c>
      <c r="M64" s="114">
        <f aca="true" t="shared" si="14" ref="M64:M89">E64*H64</f>
        <v>0</v>
      </c>
      <c r="N64" s="114">
        <f aca="true" t="shared" si="15" ref="N64:N89">E64*I64</f>
        <v>0</v>
      </c>
      <c r="O64" s="114">
        <f aca="true" t="shared" si="16" ref="O64:O89">E64*J64</f>
        <v>0</v>
      </c>
      <c r="P64" s="114">
        <f t="shared" si="12"/>
        <v>0</v>
      </c>
      <c r="R64" s="12"/>
    </row>
    <row r="65" spans="1:18" ht="30">
      <c r="A65" s="215"/>
      <c r="B65" s="215"/>
      <c r="C65" s="217" t="s">
        <v>162</v>
      </c>
      <c r="D65" s="214" t="s">
        <v>14</v>
      </c>
      <c r="E65" s="198">
        <v>630.63</v>
      </c>
      <c r="F65" s="113"/>
      <c r="G65" s="101"/>
      <c r="H65" s="101"/>
      <c r="I65" s="101"/>
      <c r="J65" s="101"/>
      <c r="K65" s="114"/>
      <c r="L65" s="114">
        <f t="shared" si="13"/>
        <v>0</v>
      </c>
      <c r="M65" s="114">
        <f t="shared" si="14"/>
        <v>0</v>
      </c>
      <c r="N65" s="114">
        <f t="shared" si="15"/>
        <v>0</v>
      </c>
      <c r="O65" s="114">
        <f t="shared" si="16"/>
        <v>0</v>
      </c>
      <c r="P65" s="114">
        <f t="shared" si="12"/>
        <v>0</v>
      </c>
      <c r="R65" s="12"/>
    </row>
    <row r="66" spans="1:18" ht="15">
      <c r="A66" s="215"/>
      <c r="B66" s="215"/>
      <c r="C66" s="217" t="s">
        <v>151</v>
      </c>
      <c r="D66" s="214" t="s">
        <v>152</v>
      </c>
      <c r="E66" s="198">
        <v>8.4084</v>
      </c>
      <c r="F66" s="113"/>
      <c r="G66" s="101"/>
      <c r="H66" s="101"/>
      <c r="I66" s="101"/>
      <c r="J66" s="101"/>
      <c r="K66" s="114"/>
      <c r="L66" s="114">
        <f t="shared" si="13"/>
        <v>0</v>
      </c>
      <c r="M66" s="114">
        <f t="shared" si="14"/>
        <v>0</v>
      </c>
      <c r="N66" s="114">
        <f t="shared" si="15"/>
        <v>0</v>
      </c>
      <c r="O66" s="114">
        <f t="shared" si="16"/>
        <v>0</v>
      </c>
      <c r="P66" s="114">
        <f t="shared" si="12"/>
        <v>0</v>
      </c>
      <c r="R66" s="12"/>
    </row>
    <row r="67" spans="1:18" ht="30">
      <c r="A67" s="215"/>
      <c r="B67" s="215"/>
      <c r="C67" s="217" t="s">
        <v>719</v>
      </c>
      <c r="D67" s="214" t="s">
        <v>17</v>
      </c>
      <c r="E67" s="198">
        <v>1156.155</v>
      </c>
      <c r="F67" s="113"/>
      <c r="G67" s="101"/>
      <c r="H67" s="101"/>
      <c r="I67" s="101"/>
      <c r="J67" s="101"/>
      <c r="K67" s="114"/>
      <c r="L67" s="114">
        <f t="shared" si="13"/>
        <v>0</v>
      </c>
      <c r="M67" s="114">
        <f t="shared" si="14"/>
        <v>0</v>
      </c>
      <c r="N67" s="114">
        <f t="shared" si="15"/>
        <v>0</v>
      </c>
      <c r="O67" s="114">
        <f t="shared" si="16"/>
        <v>0</v>
      </c>
      <c r="P67" s="114">
        <f>SUM(M67:O67)</f>
        <v>0</v>
      </c>
      <c r="R67" s="12"/>
    </row>
    <row r="68" spans="1:18" ht="30">
      <c r="A68" s="215"/>
      <c r="B68" s="215"/>
      <c r="C68" s="217" t="s">
        <v>163</v>
      </c>
      <c r="D68" s="214" t="s">
        <v>17</v>
      </c>
      <c r="E68" s="198">
        <v>1156.155</v>
      </c>
      <c r="F68" s="113"/>
      <c r="G68" s="101"/>
      <c r="H68" s="101"/>
      <c r="I68" s="101"/>
      <c r="J68" s="101"/>
      <c r="K68" s="114"/>
      <c r="L68" s="114">
        <f t="shared" si="13"/>
        <v>0</v>
      </c>
      <c r="M68" s="114">
        <f t="shared" si="14"/>
        <v>0</v>
      </c>
      <c r="N68" s="114">
        <f t="shared" si="15"/>
        <v>0</v>
      </c>
      <c r="O68" s="114">
        <f t="shared" si="16"/>
        <v>0</v>
      </c>
      <c r="P68" s="114">
        <f t="shared" si="12"/>
        <v>0</v>
      </c>
      <c r="R68" s="12"/>
    </row>
    <row r="69" spans="1:18" ht="30">
      <c r="A69" s="215"/>
      <c r="B69" s="215"/>
      <c r="C69" s="217" t="s">
        <v>154</v>
      </c>
      <c r="D69" s="214" t="s">
        <v>155</v>
      </c>
      <c r="E69" s="198">
        <v>6.831824999999999</v>
      </c>
      <c r="F69" s="113"/>
      <c r="G69" s="101"/>
      <c r="H69" s="101"/>
      <c r="I69" s="101"/>
      <c r="J69" s="101"/>
      <c r="K69" s="114"/>
      <c r="L69" s="114">
        <f t="shared" si="13"/>
        <v>0</v>
      </c>
      <c r="M69" s="114">
        <f t="shared" si="14"/>
        <v>0</v>
      </c>
      <c r="N69" s="114">
        <f t="shared" si="15"/>
        <v>0</v>
      </c>
      <c r="O69" s="114">
        <f t="shared" si="16"/>
        <v>0</v>
      </c>
      <c r="P69" s="114">
        <f t="shared" si="12"/>
        <v>0</v>
      </c>
      <c r="R69" s="12"/>
    </row>
    <row r="70" spans="1:18" ht="30">
      <c r="A70" s="215"/>
      <c r="B70" s="215"/>
      <c r="C70" s="217" t="s">
        <v>156</v>
      </c>
      <c r="D70" s="214" t="s">
        <v>155</v>
      </c>
      <c r="E70" s="198">
        <v>15.240225</v>
      </c>
      <c r="F70" s="113"/>
      <c r="G70" s="101"/>
      <c r="H70" s="101"/>
      <c r="I70" s="101"/>
      <c r="J70" s="101"/>
      <c r="K70" s="114"/>
      <c r="L70" s="114">
        <f t="shared" si="13"/>
        <v>0</v>
      </c>
      <c r="M70" s="114">
        <f t="shared" si="14"/>
        <v>0</v>
      </c>
      <c r="N70" s="114">
        <f t="shared" si="15"/>
        <v>0</v>
      </c>
      <c r="O70" s="114">
        <f t="shared" si="16"/>
        <v>0</v>
      </c>
      <c r="P70" s="114">
        <f t="shared" si="12"/>
        <v>0</v>
      </c>
      <c r="R70" s="12"/>
    </row>
    <row r="71" spans="1:18" ht="15">
      <c r="A71" s="215"/>
      <c r="B71" s="215"/>
      <c r="C71" s="217" t="s">
        <v>157</v>
      </c>
      <c r="D71" s="214" t="s">
        <v>77</v>
      </c>
      <c r="E71" s="198">
        <v>210.21</v>
      </c>
      <c r="F71" s="113"/>
      <c r="G71" s="101"/>
      <c r="H71" s="101"/>
      <c r="I71" s="101"/>
      <c r="J71" s="101"/>
      <c r="K71" s="114"/>
      <c r="L71" s="114">
        <f t="shared" si="13"/>
        <v>0</v>
      </c>
      <c r="M71" s="114">
        <f t="shared" si="14"/>
        <v>0</v>
      </c>
      <c r="N71" s="114">
        <f t="shared" si="15"/>
        <v>0</v>
      </c>
      <c r="O71" s="114">
        <f t="shared" si="16"/>
        <v>0</v>
      </c>
      <c r="P71" s="114">
        <f aca="true" t="shared" si="17" ref="P71:P89">SUM(M71:O71)</f>
        <v>0</v>
      </c>
      <c r="R71" s="12"/>
    </row>
    <row r="72" spans="1:18" ht="30">
      <c r="A72" s="215"/>
      <c r="B72" s="215"/>
      <c r="C72" s="217" t="s">
        <v>158</v>
      </c>
      <c r="D72" s="214" t="s">
        <v>77</v>
      </c>
      <c r="E72" s="198">
        <v>420.42</v>
      </c>
      <c r="F72" s="113"/>
      <c r="G72" s="101"/>
      <c r="H72" s="101"/>
      <c r="I72" s="101"/>
      <c r="J72" s="101"/>
      <c r="K72" s="114"/>
      <c r="L72" s="114">
        <f t="shared" si="13"/>
        <v>0</v>
      </c>
      <c r="M72" s="114">
        <f t="shared" si="14"/>
        <v>0</v>
      </c>
      <c r="N72" s="114">
        <f t="shared" si="15"/>
        <v>0</v>
      </c>
      <c r="O72" s="114">
        <f t="shared" si="16"/>
        <v>0</v>
      </c>
      <c r="P72" s="114">
        <f t="shared" si="17"/>
        <v>0</v>
      </c>
      <c r="R72" s="12"/>
    </row>
    <row r="73" spans="1:18" ht="15">
      <c r="A73" s="215"/>
      <c r="B73" s="215"/>
      <c r="C73" s="217" t="s">
        <v>159</v>
      </c>
      <c r="D73" s="214" t="s">
        <v>14</v>
      </c>
      <c r="E73" s="198">
        <v>788.2874999999999</v>
      </c>
      <c r="F73" s="113"/>
      <c r="G73" s="101"/>
      <c r="H73" s="101"/>
      <c r="I73" s="101"/>
      <c r="J73" s="101"/>
      <c r="K73" s="114"/>
      <c r="L73" s="114">
        <f t="shared" si="13"/>
        <v>0</v>
      </c>
      <c r="M73" s="114">
        <f t="shared" si="14"/>
        <v>0</v>
      </c>
      <c r="N73" s="114">
        <f t="shared" si="15"/>
        <v>0</v>
      </c>
      <c r="O73" s="114">
        <f t="shared" si="16"/>
        <v>0</v>
      </c>
      <c r="P73" s="114">
        <f t="shared" si="17"/>
        <v>0</v>
      </c>
      <c r="R73" s="12"/>
    </row>
    <row r="74" spans="1:18" ht="15">
      <c r="A74" s="215"/>
      <c r="B74" s="215"/>
      <c r="C74" s="217" t="s">
        <v>160</v>
      </c>
      <c r="D74" s="214" t="s">
        <v>14</v>
      </c>
      <c r="E74" s="198">
        <v>131.38125</v>
      </c>
      <c r="F74" s="113"/>
      <c r="G74" s="101"/>
      <c r="H74" s="101"/>
      <c r="I74" s="101"/>
      <c r="J74" s="101"/>
      <c r="K74" s="114"/>
      <c r="L74" s="114">
        <f t="shared" si="13"/>
        <v>0</v>
      </c>
      <c r="M74" s="114">
        <f t="shared" si="14"/>
        <v>0</v>
      </c>
      <c r="N74" s="114">
        <f t="shared" si="15"/>
        <v>0</v>
      </c>
      <c r="O74" s="114">
        <f t="shared" si="16"/>
        <v>0</v>
      </c>
      <c r="P74" s="114">
        <f t="shared" si="17"/>
        <v>0</v>
      </c>
      <c r="R74" s="12"/>
    </row>
    <row r="75" spans="1:18" ht="30">
      <c r="A75" s="215"/>
      <c r="B75" s="215"/>
      <c r="C75" s="217" t="s">
        <v>161</v>
      </c>
      <c r="D75" s="214" t="s">
        <v>14</v>
      </c>
      <c r="E75" s="198">
        <v>105.105</v>
      </c>
      <c r="F75" s="113"/>
      <c r="G75" s="101"/>
      <c r="H75" s="101"/>
      <c r="I75" s="101"/>
      <c r="J75" s="101"/>
      <c r="K75" s="114"/>
      <c r="L75" s="114">
        <f t="shared" si="13"/>
        <v>0</v>
      </c>
      <c r="M75" s="114">
        <f t="shared" si="14"/>
        <v>0</v>
      </c>
      <c r="N75" s="114">
        <f t="shared" si="15"/>
        <v>0</v>
      </c>
      <c r="O75" s="114">
        <f t="shared" si="16"/>
        <v>0</v>
      </c>
      <c r="P75" s="114">
        <f t="shared" si="17"/>
        <v>0</v>
      </c>
      <c r="R75" s="12"/>
    </row>
    <row r="76" spans="1:18" ht="60">
      <c r="A76" s="215" t="s">
        <v>0</v>
      </c>
      <c r="B76" s="215" t="s">
        <v>115</v>
      </c>
      <c r="C76" s="216" t="s">
        <v>720</v>
      </c>
      <c r="D76" s="214" t="s">
        <v>17</v>
      </c>
      <c r="E76" s="198">
        <v>520.59</v>
      </c>
      <c r="F76" s="113"/>
      <c r="G76" s="101"/>
      <c r="H76" s="101"/>
      <c r="I76" s="101"/>
      <c r="J76" s="101"/>
      <c r="K76" s="114"/>
      <c r="L76" s="114">
        <f t="shared" si="13"/>
        <v>0</v>
      </c>
      <c r="M76" s="114">
        <f t="shared" si="14"/>
        <v>0</v>
      </c>
      <c r="N76" s="114">
        <f t="shared" si="15"/>
        <v>0</v>
      </c>
      <c r="O76" s="114">
        <f t="shared" si="16"/>
        <v>0</v>
      </c>
      <c r="P76" s="114">
        <f t="shared" si="17"/>
        <v>0</v>
      </c>
      <c r="R76" s="12"/>
    </row>
    <row r="77" spans="1:18" ht="15">
      <c r="A77" s="215"/>
      <c r="B77" s="215"/>
      <c r="C77" s="217" t="s">
        <v>175</v>
      </c>
      <c r="D77" s="214" t="s">
        <v>14</v>
      </c>
      <c r="E77" s="198">
        <v>364.413</v>
      </c>
      <c r="F77" s="113"/>
      <c r="G77" s="101"/>
      <c r="H77" s="101"/>
      <c r="I77" s="101"/>
      <c r="J77" s="101"/>
      <c r="K77" s="114"/>
      <c r="L77" s="114">
        <f t="shared" si="13"/>
        <v>0</v>
      </c>
      <c r="M77" s="114">
        <f t="shared" si="14"/>
        <v>0</v>
      </c>
      <c r="N77" s="114">
        <f t="shared" si="15"/>
        <v>0</v>
      </c>
      <c r="O77" s="114">
        <f t="shared" si="16"/>
        <v>0</v>
      </c>
      <c r="P77" s="114">
        <f t="shared" si="17"/>
        <v>0</v>
      </c>
      <c r="R77" s="12"/>
    </row>
    <row r="78" spans="1:18" ht="15">
      <c r="A78" s="215"/>
      <c r="B78" s="215"/>
      <c r="C78" s="217" t="s">
        <v>174</v>
      </c>
      <c r="D78" s="214" t="s">
        <v>17</v>
      </c>
      <c r="E78" s="198">
        <v>546.6195</v>
      </c>
      <c r="F78" s="113"/>
      <c r="G78" s="101"/>
      <c r="H78" s="101"/>
      <c r="I78" s="101"/>
      <c r="J78" s="101"/>
      <c r="K78" s="114"/>
      <c r="L78" s="114">
        <f t="shared" si="13"/>
        <v>0</v>
      </c>
      <c r="M78" s="114">
        <f t="shared" si="14"/>
        <v>0</v>
      </c>
      <c r="N78" s="114">
        <f t="shared" si="15"/>
        <v>0</v>
      </c>
      <c r="O78" s="114">
        <f t="shared" si="16"/>
        <v>0</v>
      </c>
      <c r="P78" s="114">
        <f t="shared" si="17"/>
        <v>0</v>
      </c>
      <c r="R78" s="12"/>
    </row>
    <row r="79" spans="1:18" ht="15">
      <c r="A79" s="215"/>
      <c r="B79" s="215"/>
      <c r="C79" s="217" t="s">
        <v>176</v>
      </c>
      <c r="D79" s="214" t="s">
        <v>14</v>
      </c>
      <c r="E79" s="198">
        <v>1041.18</v>
      </c>
      <c r="F79" s="113"/>
      <c r="G79" s="101"/>
      <c r="H79" s="101"/>
      <c r="I79" s="101"/>
      <c r="J79" s="101"/>
      <c r="K79" s="114"/>
      <c r="L79" s="114">
        <f t="shared" si="13"/>
        <v>0</v>
      </c>
      <c r="M79" s="114">
        <f t="shared" si="14"/>
        <v>0</v>
      </c>
      <c r="N79" s="114">
        <f t="shared" si="15"/>
        <v>0</v>
      </c>
      <c r="O79" s="114">
        <f t="shared" si="16"/>
        <v>0</v>
      </c>
      <c r="P79" s="114">
        <f t="shared" si="17"/>
        <v>0</v>
      </c>
      <c r="R79" s="12"/>
    </row>
    <row r="80" spans="1:18" ht="30">
      <c r="A80" s="215"/>
      <c r="B80" s="215"/>
      <c r="C80" s="217" t="s">
        <v>162</v>
      </c>
      <c r="D80" s="214" t="s">
        <v>14</v>
      </c>
      <c r="E80" s="198">
        <v>624.708</v>
      </c>
      <c r="F80" s="113"/>
      <c r="G80" s="101"/>
      <c r="H80" s="101"/>
      <c r="I80" s="101"/>
      <c r="J80" s="101"/>
      <c r="K80" s="114"/>
      <c r="L80" s="114">
        <f t="shared" si="13"/>
        <v>0</v>
      </c>
      <c r="M80" s="114">
        <f t="shared" si="14"/>
        <v>0</v>
      </c>
      <c r="N80" s="114">
        <f t="shared" si="15"/>
        <v>0</v>
      </c>
      <c r="O80" s="114">
        <f t="shared" si="16"/>
        <v>0</v>
      </c>
      <c r="P80" s="114">
        <f t="shared" si="17"/>
        <v>0</v>
      </c>
      <c r="R80" s="12"/>
    </row>
    <row r="81" spans="1:18" ht="15">
      <c r="A81" s="215"/>
      <c r="B81" s="215"/>
      <c r="C81" s="217" t="s">
        <v>151</v>
      </c>
      <c r="D81" s="214" t="s">
        <v>152</v>
      </c>
      <c r="E81" s="198">
        <v>8.32944</v>
      </c>
      <c r="F81" s="113"/>
      <c r="G81" s="101"/>
      <c r="H81" s="101"/>
      <c r="I81" s="101"/>
      <c r="J81" s="101"/>
      <c r="K81" s="114"/>
      <c r="L81" s="114">
        <f t="shared" si="13"/>
        <v>0</v>
      </c>
      <c r="M81" s="114">
        <f t="shared" si="14"/>
        <v>0</v>
      </c>
      <c r="N81" s="114">
        <f t="shared" si="15"/>
        <v>0</v>
      </c>
      <c r="O81" s="114">
        <f t="shared" si="16"/>
        <v>0</v>
      </c>
      <c r="P81" s="114">
        <f t="shared" si="17"/>
        <v>0</v>
      </c>
      <c r="R81" s="12"/>
    </row>
    <row r="82" spans="1:18" ht="30">
      <c r="A82" s="215"/>
      <c r="B82" s="215"/>
      <c r="C82" s="217" t="s">
        <v>719</v>
      </c>
      <c r="D82" s="214" t="s">
        <v>17</v>
      </c>
      <c r="E82" s="198">
        <v>2290.5960000000005</v>
      </c>
      <c r="F82" s="113"/>
      <c r="G82" s="101"/>
      <c r="H82" s="101"/>
      <c r="I82" s="101"/>
      <c r="J82" s="101"/>
      <c r="K82" s="114"/>
      <c r="L82" s="114">
        <f t="shared" si="13"/>
        <v>0</v>
      </c>
      <c r="M82" s="114">
        <f t="shared" si="14"/>
        <v>0</v>
      </c>
      <c r="N82" s="114">
        <f t="shared" si="15"/>
        <v>0</v>
      </c>
      <c r="O82" s="114">
        <f t="shared" si="16"/>
        <v>0</v>
      </c>
      <c r="P82" s="114">
        <f t="shared" si="17"/>
        <v>0</v>
      </c>
      <c r="R82" s="12"/>
    </row>
    <row r="83" spans="1:18" ht="30">
      <c r="A83" s="215"/>
      <c r="B83" s="215"/>
      <c r="C83" s="217" t="s">
        <v>154</v>
      </c>
      <c r="D83" s="214" t="s">
        <v>155</v>
      </c>
      <c r="E83" s="198">
        <v>6.76767</v>
      </c>
      <c r="F83" s="113"/>
      <c r="G83" s="101"/>
      <c r="H83" s="101"/>
      <c r="I83" s="101"/>
      <c r="J83" s="101"/>
      <c r="K83" s="114"/>
      <c r="L83" s="114">
        <f t="shared" si="13"/>
        <v>0</v>
      </c>
      <c r="M83" s="114">
        <f t="shared" si="14"/>
        <v>0</v>
      </c>
      <c r="N83" s="114">
        <f t="shared" si="15"/>
        <v>0</v>
      </c>
      <c r="O83" s="114">
        <f t="shared" si="16"/>
        <v>0</v>
      </c>
      <c r="P83" s="114">
        <f t="shared" si="17"/>
        <v>0</v>
      </c>
      <c r="R83" s="12"/>
    </row>
    <row r="84" spans="1:18" ht="30">
      <c r="A84" s="215"/>
      <c r="B84" s="215"/>
      <c r="C84" s="217" t="s">
        <v>156</v>
      </c>
      <c r="D84" s="214" t="s">
        <v>155</v>
      </c>
      <c r="E84" s="198">
        <v>15.097110000000002</v>
      </c>
      <c r="F84" s="113"/>
      <c r="G84" s="101"/>
      <c r="H84" s="101"/>
      <c r="I84" s="101"/>
      <c r="J84" s="101"/>
      <c r="K84" s="114"/>
      <c r="L84" s="114">
        <f t="shared" si="13"/>
        <v>0</v>
      </c>
      <c r="M84" s="114">
        <f t="shared" si="14"/>
        <v>0</v>
      </c>
      <c r="N84" s="114">
        <f t="shared" si="15"/>
        <v>0</v>
      </c>
      <c r="O84" s="114">
        <f t="shared" si="16"/>
        <v>0</v>
      </c>
      <c r="P84" s="114">
        <f t="shared" si="17"/>
        <v>0</v>
      </c>
      <c r="R84" s="12"/>
    </row>
    <row r="85" spans="1:18" ht="15">
      <c r="A85" s="215"/>
      <c r="B85" s="215"/>
      <c r="C85" s="217" t="s">
        <v>157</v>
      </c>
      <c r="D85" s="214" t="s">
        <v>77</v>
      </c>
      <c r="E85" s="198">
        <v>208.23600000000002</v>
      </c>
      <c r="F85" s="113"/>
      <c r="G85" s="101"/>
      <c r="H85" s="101"/>
      <c r="I85" s="101"/>
      <c r="J85" s="101"/>
      <c r="K85" s="114"/>
      <c r="L85" s="114">
        <f t="shared" si="13"/>
        <v>0</v>
      </c>
      <c r="M85" s="114">
        <f t="shared" si="14"/>
        <v>0</v>
      </c>
      <c r="N85" s="114">
        <f t="shared" si="15"/>
        <v>0</v>
      </c>
      <c r="O85" s="114">
        <f t="shared" si="16"/>
        <v>0</v>
      </c>
      <c r="P85" s="114">
        <f t="shared" si="17"/>
        <v>0</v>
      </c>
      <c r="R85" s="12"/>
    </row>
    <row r="86" spans="1:18" ht="30">
      <c r="A86" s="215"/>
      <c r="B86" s="215"/>
      <c r="C86" s="217" t="s">
        <v>158</v>
      </c>
      <c r="D86" s="214" t="s">
        <v>77</v>
      </c>
      <c r="E86" s="198">
        <v>416.47200000000004</v>
      </c>
      <c r="F86" s="113"/>
      <c r="G86" s="101"/>
      <c r="H86" s="101"/>
      <c r="I86" s="101"/>
      <c r="J86" s="101"/>
      <c r="K86" s="114"/>
      <c r="L86" s="114">
        <f t="shared" si="13"/>
        <v>0</v>
      </c>
      <c r="M86" s="114">
        <f t="shared" si="14"/>
        <v>0</v>
      </c>
      <c r="N86" s="114">
        <f t="shared" si="15"/>
        <v>0</v>
      </c>
      <c r="O86" s="114">
        <f t="shared" si="16"/>
        <v>0</v>
      </c>
      <c r="P86" s="114">
        <f t="shared" si="17"/>
        <v>0</v>
      </c>
      <c r="R86" s="12"/>
    </row>
    <row r="87" spans="1:18" ht="15">
      <c r="A87" s="215"/>
      <c r="B87" s="215"/>
      <c r="C87" s="217" t="s">
        <v>159</v>
      </c>
      <c r="D87" s="214" t="s">
        <v>14</v>
      </c>
      <c r="E87" s="198">
        <v>780.885</v>
      </c>
      <c r="F87" s="113"/>
      <c r="G87" s="101"/>
      <c r="H87" s="101"/>
      <c r="I87" s="101"/>
      <c r="J87" s="101"/>
      <c r="K87" s="114"/>
      <c r="L87" s="114">
        <f t="shared" si="13"/>
        <v>0</v>
      </c>
      <c r="M87" s="114">
        <f t="shared" si="14"/>
        <v>0</v>
      </c>
      <c r="N87" s="114">
        <f t="shared" si="15"/>
        <v>0</v>
      </c>
      <c r="O87" s="114">
        <f t="shared" si="16"/>
        <v>0</v>
      </c>
      <c r="P87" s="114">
        <f t="shared" si="17"/>
        <v>0</v>
      </c>
      <c r="R87" s="12"/>
    </row>
    <row r="88" spans="1:18" ht="15">
      <c r="A88" s="215"/>
      <c r="B88" s="215"/>
      <c r="C88" s="217" t="s">
        <v>160</v>
      </c>
      <c r="D88" s="214" t="s">
        <v>14</v>
      </c>
      <c r="E88" s="198">
        <v>130.1475</v>
      </c>
      <c r="F88" s="113"/>
      <c r="G88" s="101"/>
      <c r="H88" s="101"/>
      <c r="I88" s="101"/>
      <c r="J88" s="101"/>
      <c r="K88" s="114"/>
      <c r="L88" s="114">
        <f t="shared" si="13"/>
        <v>0</v>
      </c>
      <c r="M88" s="114">
        <f t="shared" si="14"/>
        <v>0</v>
      </c>
      <c r="N88" s="114">
        <f t="shared" si="15"/>
        <v>0</v>
      </c>
      <c r="O88" s="114">
        <f t="shared" si="16"/>
        <v>0</v>
      </c>
      <c r="P88" s="114">
        <f t="shared" si="17"/>
        <v>0</v>
      </c>
      <c r="R88" s="12"/>
    </row>
    <row r="89" spans="1:18" ht="30">
      <c r="A89" s="215"/>
      <c r="B89" s="215"/>
      <c r="C89" s="217" t="s">
        <v>161</v>
      </c>
      <c r="D89" s="214" t="s">
        <v>14</v>
      </c>
      <c r="E89" s="198">
        <v>104.11800000000001</v>
      </c>
      <c r="F89" s="113"/>
      <c r="G89" s="101"/>
      <c r="H89" s="101"/>
      <c r="I89" s="101"/>
      <c r="J89" s="101"/>
      <c r="K89" s="114"/>
      <c r="L89" s="114">
        <f t="shared" si="13"/>
        <v>0</v>
      </c>
      <c r="M89" s="114">
        <f t="shared" si="14"/>
        <v>0</v>
      </c>
      <c r="N89" s="114">
        <f t="shared" si="15"/>
        <v>0</v>
      </c>
      <c r="O89" s="114">
        <f t="shared" si="16"/>
        <v>0</v>
      </c>
      <c r="P89" s="114">
        <f t="shared" si="17"/>
        <v>0</v>
      </c>
      <c r="R89" s="12"/>
    </row>
    <row r="90" spans="1:18" ht="15">
      <c r="A90" s="214"/>
      <c r="B90" s="215"/>
      <c r="C90" s="200" t="s">
        <v>127</v>
      </c>
      <c r="D90" s="201"/>
      <c r="E90" s="200"/>
      <c r="F90" s="121"/>
      <c r="G90" s="121"/>
      <c r="H90" s="121"/>
      <c r="I90" s="121"/>
      <c r="J90" s="121"/>
      <c r="K90" s="121"/>
      <c r="L90" s="121">
        <f>SUM(L33:L89)</f>
        <v>0</v>
      </c>
      <c r="M90" s="121">
        <f>SUM(M33:M89)</f>
        <v>0</v>
      </c>
      <c r="N90" s="121">
        <f>SUM(N33:N89)</f>
        <v>0</v>
      </c>
      <c r="O90" s="121">
        <f>SUM(O33:O89)</f>
        <v>0</v>
      </c>
      <c r="P90" s="121">
        <f>SUM(M90:O90)</f>
        <v>0</v>
      </c>
      <c r="R90" s="12"/>
    </row>
    <row r="91" spans="1:18" ht="15">
      <c r="A91" s="197">
        <v>4</v>
      </c>
      <c r="B91" s="215"/>
      <c r="C91" s="197" t="s">
        <v>327</v>
      </c>
      <c r="D91" s="214"/>
      <c r="E91" s="198"/>
      <c r="F91" s="113"/>
      <c r="G91" s="101"/>
      <c r="H91" s="101"/>
      <c r="I91" s="101"/>
      <c r="J91" s="101"/>
      <c r="K91" s="114"/>
      <c r="L91" s="114">
        <f aca="true" t="shared" si="18" ref="L91:L103">E91*F91</f>
        <v>0</v>
      </c>
      <c r="M91" s="114">
        <f aca="true" t="shared" si="19" ref="M91:M103">E91*H91</f>
        <v>0</v>
      </c>
      <c r="N91" s="114">
        <f aca="true" t="shared" si="20" ref="N91:N103">E91*I91</f>
        <v>0</v>
      </c>
      <c r="O91" s="114">
        <f aca="true" t="shared" si="21" ref="O91:O103">E91*J91</f>
        <v>0</v>
      </c>
      <c r="P91" s="114">
        <f aca="true" t="shared" si="22" ref="P91:P103">SUM(M91:O91)</f>
        <v>0</v>
      </c>
      <c r="R91" s="12"/>
    </row>
    <row r="92" spans="1:18" ht="30">
      <c r="A92" s="215" t="s">
        <v>567</v>
      </c>
      <c r="B92" s="215" t="s">
        <v>115</v>
      </c>
      <c r="C92" s="216" t="s">
        <v>147</v>
      </c>
      <c r="D92" s="214" t="s">
        <v>17</v>
      </c>
      <c r="E92" s="198">
        <v>4076.0399999999995</v>
      </c>
      <c r="F92" s="113"/>
      <c r="G92" s="101"/>
      <c r="H92" s="101"/>
      <c r="I92" s="101"/>
      <c r="J92" s="101"/>
      <c r="K92" s="114"/>
      <c r="L92" s="114">
        <f t="shared" si="18"/>
        <v>0</v>
      </c>
      <c r="M92" s="114">
        <f t="shared" si="19"/>
        <v>0</v>
      </c>
      <c r="N92" s="114">
        <f t="shared" si="20"/>
        <v>0</v>
      </c>
      <c r="O92" s="114">
        <f t="shared" si="21"/>
        <v>0</v>
      </c>
      <c r="P92" s="114">
        <f t="shared" si="22"/>
        <v>0</v>
      </c>
      <c r="R92" s="12"/>
    </row>
    <row r="93" spans="1:18" ht="15">
      <c r="A93" s="215"/>
      <c r="B93" s="215"/>
      <c r="C93" s="217" t="s">
        <v>148</v>
      </c>
      <c r="D93" s="214" t="s">
        <v>77</v>
      </c>
      <c r="E93" s="198">
        <v>9782.496</v>
      </c>
      <c r="F93" s="113"/>
      <c r="G93" s="101"/>
      <c r="H93" s="101"/>
      <c r="I93" s="101"/>
      <c r="J93" s="101"/>
      <c r="K93" s="114"/>
      <c r="L93" s="114">
        <f t="shared" si="18"/>
        <v>0</v>
      </c>
      <c r="M93" s="114">
        <f t="shared" si="19"/>
        <v>0</v>
      </c>
      <c r="N93" s="114">
        <f t="shared" si="20"/>
        <v>0</v>
      </c>
      <c r="O93" s="114">
        <f t="shared" si="21"/>
        <v>0</v>
      </c>
      <c r="P93" s="114">
        <f t="shared" si="22"/>
        <v>0</v>
      </c>
      <c r="R93" s="12"/>
    </row>
    <row r="94" spans="1:18" ht="15">
      <c r="A94" s="215"/>
      <c r="B94" s="215"/>
      <c r="C94" s="217" t="s">
        <v>149</v>
      </c>
      <c r="D94" s="214" t="s">
        <v>93</v>
      </c>
      <c r="E94" s="198">
        <v>611.406</v>
      </c>
      <c r="F94" s="113"/>
      <c r="G94" s="101"/>
      <c r="H94" s="101"/>
      <c r="I94" s="101"/>
      <c r="J94" s="101"/>
      <c r="K94" s="114"/>
      <c r="L94" s="114">
        <f t="shared" si="18"/>
        <v>0</v>
      </c>
      <c r="M94" s="114">
        <f t="shared" si="19"/>
        <v>0</v>
      </c>
      <c r="N94" s="114">
        <f t="shared" si="20"/>
        <v>0</v>
      </c>
      <c r="O94" s="114">
        <f t="shared" si="21"/>
        <v>0</v>
      </c>
      <c r="P94" s="114">
        <f t="shared" si="22"/>
        <v>0</v>
      </c>
      <c r="R94" s="12"/>
    </row>
    <row r="95" spans="1:18" ht="30">
      <c r="A95" s="215" t="s">
        <v>568</v>
      </c>
      <c r="B95" s="215" t="s">
        <v>115</v>
      </c>
      <c r="C95" s="134" t="s">
        <v>165</v>
      </c>
      <c r="D95" s="214" t="s">
        <v>17</v>
      </c>
      <c r="E95" s="198">
        <v>3612.8899999999985</v>
      </c>
      <c r="F95" s="113"/>
      <c r="G95" s="101"/>
      <c r="H95" s="101"/>
      <c r="I95" s="101"/>
      <c r="J95" s="101"/>
      <c r="K95" s="114"/>
      <c r="L95" s="114">
        <f t="shared" si="18"/>
        <v>0</v>
      </c>
      <c r="M95" s="114">
        <f t="shared" si="19"/>
        <v>0</v>
      </c>
      <c r="N95" s="114">
        <f t="shared" si="20"/>
        <v>0</v>
      </c>
      <c r="O95" s="114">
        <f t="shared" si="21"/>
        <v>0</v>
      </c>
      <c r="P95" s="114">
        <f t="shared" si="22"/>
        <v>0</v>
      </c>
      <c r="R95" s="12"/>
    </row>
    <row r="96" spans="1:18" ht="30">
      <c r="A96" s="215" t="s">
        <v>569</v>
      </c>
      <c r="B96" s="215" t="s">
        <v>115</v>
      </c>
      <c r="C96" s="134" t="s">
        <v>166</v>
      </c>
      <c r="D96" s="214" t="s">
        <v>17</v>
      </c>
      <c r="E96" s="198">
        <v>3612.8899999999985</v>
      </c>
      <c r="F96" s="113"/>
      <c r="G96" s="101"/>
      <c r="H96" s="101"/>
      <c r="I96" s="101"/>
      <c r="J96" s="101"/>
      <c r="K96" s="114"/>
      <c r="L96" s="114">
        <f t="shared" si="18"/>
        <v>0</v>
      </c>
      <c r="M96" s="114">
        <f t="shared" si="19"/>
        <v>0</v>
      </c>
      <c r="N96" s="114">
        <f t="shared" si="20"/>
        <v>0</v>
      </c>
      <c r="O96" s="114">
        <f t="shared" si="21"/>
        <v>0</v>
      </c>
      <c r="P96" s="114">
        <f t="shared" si="22"/>
        <v>0</v>
      </c>
      <c r="R96" s="12"/>
    </row>
    <row r="97" spans="1:18" ht="30">
      <c r="A97" s="215" t="s">
        <v>570</v>
      </c>
      <c r="B97" s="215" t="s">
        <v>115</v>
      </c>
      <c r="C97" s="134" t="s">
        <v>167</v>
      </c>
      <c r="D97" s="214" t="s">
        <v>17</v>
      </c>
      <c r="E97" s="198">
        <v>273.07</v>
      </c>
      <c r="F97" s="113"/>
      <c r="G97" s="101"/>
      <c r="H97" s="101"/>
      <c r="I97" s="101"/>
      <c r="J97" s="101"/>
      <c r="K97" s="114"/>
      <c r="L97" s="114">
        <f t="shared" si="18"/>
        <v>0</v>
      </c>
      <c r="M97" s="114">
        <f t="shared" si="19"/>
        <v>0</v>
      </c>
      <c r="N97" s="114">
        <f t="shared" si="20"/>
        <v>0</v>
      </c>
      <c r="O97" s="114">
        <f t="shared" si="21"/>
        <v>0</v>
      </c>
      <c r="P97" s="114">
        <f t="shared" si="22"/>
        <v>0</v>
      </c>
      <c r="R97" s="12"/>
    </row>
    <row r="98" spans="1:18" ht="30">
      <c r="A98" s="215" t="s">
        <v>571</v>
      </c>
      <c r="B98" s="215" t="s">
        <v>115</v>
      </c>
      <c r="C98" s="134" t="s">
        <v>168</v>
      </c>
      <c r="D98" s="214" t="s">
        <v>17</v>
      </c>
      <c r="E98" s="198">
        <v>463.15000000000003</v>
      </c>
      <c r="F98" s="113"/>
      <c r="G98" s="101"/>
      <c r="H98" s="101"/>
      <c r="I98" s="101"/>
      <c r="J98" s="101"/>
      <c r="K98" s="114"/>
      <c r="L98" s="114">
        <f t="shared" si="18"/>
        <v>0</v>
      </c>
      <c r="M98" s="114">
        <f t="shared" si="19"/>
        <v>0</v>
      </c>
      <c r="N98" s="114">
        <f t="shared" si="20"/>
        <v>0</v>
      </c>
      <c r="O98" s="114">
        <f t="shared" si="21"/>
        <v>0</v>
      </c>
      <c r="P98" s="114">
        <f t="shared" si="22"/>
        <v>0</v>
      </c>
      <c r="R98" s="12"/>
    </row>
    <row r="99" spans="1:18" ht="15">
      <c r="A99" s="215" t="s">
        <v>572</v>
      </c>
      <c r="B99" s="215" t="s">
        <v>115</v>
      </c>
      <c r="C99" s="134" t="s">
        <v>169</v>
      </c>
      <c r="D99" s="214" t="s">
        <v>17</v>
      </c>
      <c r="E99" s="198">
        <v>463.15000000000003</v>
      </c>
      <c r="F99" s="113"/>
      <c r="G99" s="101"/>
      <c r="H99" s="101"/>
      <c r="I99" s="101"/>
      <c r="J99" s="101"/>
      <c r="K99" s="114"/>
      <c r="L99" s="114">
        <f t="shared" si="18"/>
        <v>0</v>
      </c>
      <c r="M99" s="114">
        <f t="shared" si="19"/>
        <v>0</v>
      </c>
      <c r="N99" s="114">
        <f t="shared" si="20"/>
        <v>0</v>
      </c>
      <c r="O99" s="114">
        <f t="shared" si="21"/>
        <v>0</v>
      </c>
      <c r="P99" s="114">
        <f t="shared" si="22"/>
        <v>0</v>
      </c>
      <c r="R99" s="12"/>
    </row>
    <row r="100" spans="1:18" ht="15">
      <c r="A100" s="215"/>
      <c r="B100" s="215"/>
      <c r="C100" s="217" t="s">
        <v>170</v>
      </c>
      <c r="D100" s="214" t="s">
        <v>17</v>
      </c>
      <c r="E100" s="198">
        <v>509.4650000000001</v>
      </c>
      <c r="F100" s="113"/>
      <c r="G100" s="101"/>
      <c r="H100" s="101"/>
      <c r="I100" s="101"/>
      <c r="J100" s="101"/>
      <c r="K100" s="114"/>
      <c r="L100" s="114">
        <f t="shared" si="18"/>
        <v>0</v>
      </c>
      <c r="M100" s="114">
        <f t="shared" si="19"/>
        <v>0</v>
      </c>
      <c r="N100" s="114">
        <f t="shared" si="20"/>
        <v>0</v>
      </c>
      <c r="O100" s="114">
        <f t="shared" si="21"/>
        <v>0</v>
      </c>
      <c r="P100" s="114">
        <f t="shared" si="22"/>
        <v>0</v>
      </c>
      <c r="R100" s="12"/>
    </row>
    <row r="101" spans="1:18" ht="15">
      <c r="A101" s="215"/>
      <c r="B101" s="215"/>
      <c r="C101" s="217" t="s">
        <v>171</v>
      </c>
      <c r="D101" s="214" t="s">
        <v>77</v>
      </c>
      <c r="E101" s="198">
        <v>2084.175</v>
      </c>
      <c r="F101" s="113"/>
      <c r="G101" s="101"/>
      <c r="H101" s="101"/>
      <c r="I101" s="101"/>
      <c r="J101" s="101"/>
      <c r="K101" s="114"/>
      <c r="L101" s="114">
        <f t="shared" si="18"/>
        <v>0</v>
      </c>
      <c r="M101" s="114">
        <f t="shared" si="19"/>
        <v>0</v>
      </c>
      <c r="N101" s="114">
        <f t="shared" si="20"/>
        <v>0</v>
      </c>
      <c r="O101" s="114">
        <f t="shared" si="21"/>
        <v>0</v>
      </c>
      <c r="P101" s="114">
        <f t="shared" si="22"/>
        <v>0</v>
      </c>
      <c r="R101" s="12"/>
    </row>
    <row r="102" spans="1:18" ht="15">
      <c r="A102" s="203"/>
      <c r="B102" s="215"/>
      <c r="C102" s="217" t="s">
        <v>172</v>
      </c>
      <c r="D102" s="214" t="s">
        <v>77</v>
      </c>
      <c r="E102" s="198">
        <v>231.57500000000002</v>
      </c>
      <c r="F102" s="113"/>
      <c r="G102" s="101"/>
      <c r="H102" s="101"/>
      <c r="I102" s="101"/>
      <c r="J102" s="101"/>
      <c r="K102" s="114"/>
      <c r="L102" s="114">
        <f t="shared" si="18"/>
        <v>0</v>
      </c>
      <c r="M102" s="114">
        <f t="shared" si="19"/>
        <v>0</v>
      </c>
      <c r="N102" s="114">
        <f t="shared" si="20"/>
        <v>0</v>
      </c>
      <c r="O102" s="114">
        <f t="shared" si="21"/>
        <v>0</v>
      </c>
      <c r="P102" s="114">
        <f t="shared" si="22"/>
        <v>0</v>
      </c>
      <c r="R102" s="12"/>
    </row>
    <row r="103" spans="1:18" ht="30">
      <c r="A103" s="215" t="s">
        <v>573</v>
      </c>
      <c r="B103" s="215" t="s">
        <v>115</v>
      </c>
      <c r="C103" s="134" t="s">
        <v>721</v>
      </c>
      <c r="D103" s="214" t="s">
        <v>17</v>
      </c>
      <c r="E103" s="198">
        <v>111.51</v>
      </c>
      <c r="F103" s="113"/>
      <c r="G103" s="101"/>
      <c r="H103" s="101"/>
      <c r="I103" s="101"/>
      <c r="J103" s="101"/>
      <c r="K103" s="114"/>
      <c r="L103" s="114">
        <f t="shared" si="18"/>
        <v>0</v>
      </c>
      <c r="M103" s="114">
        <f t="shared" si="19"/>
        <v>0</v>
      </c>
      <c r="N103" s="114">
        <f t="shared" si="20"/>
        <v>0</v>
      </c>
      <c r="O103" s="114">
        <f t="shared" si="21"/>
        <v>0</v>
      </c>
      <c r="P103" s="114">
        <f t="shared" si="22"/>
        <v>0</v>
      </c>
      <c r="R103" s="12"/>
    </row>
    <row r="104" spans="1:18" ht="15">
      <c r="A104" s="215"/>
      <c r="B104" s="215"/>
      <c r="C104" s="200" t="s">
        <v>127</v>
      </c>
      <c r="D104" s="201"/>
      <c r="E104" s="200"/>
      <c r="F104" s="121"/>
      <c r="G104" s="121"/>
      <c r="H104" s="121"/>
      <c r="I104" s="121"/>
      <c r="J104" s="121"/>
      <c r="K104" s="121"/>
      <c r="L104" s="121">
        <f>SUM(L91:L103)</f>
        <v>0</v>
      </c>
      <c r="M104" s="121">
        <f>SUM(M91:M103)</f>
        <v>0</v>
      </c>
      <c r="N104" s="121">
        <f>SUM(N91:N103)</f>
        <v>0</v>
      </c>
      <c r="O104" s="121">
        <f>SUM(O91:O103)</f>
        <v>0</v>
      </c>
      <c r="P104" s="121">
        <f aca="true" t="shared" si="23" ref="P104:P118">SUM(M104:O104)</f>
        <v>0</v>
      </c>
      <c r="R104" s="12"/>
    </row>
    <row r="105" spans="1:18" ht="15">
      <c r="A105" s="215"/>
      <c r="B105" s="215"/>
      <c r="C105" s="216"/>
      <c r="D105" s="214"/>
      <c r="E105" s="198"/>
      <c r="F105" s="113"/>
      <c r="G105" s="101"/>
      <c r="H105" s="101"/>
      <c r="I105" s="101"/>
      <c r="J105" s="101"/>
      <c r="K105" s="114"/>
      <c r="L105" s="114">
        <f aca="true" t="shared" si="24" ref="L105:L110">E105*F105</f>
        <v>0</v>
      </c>
      <c r="M105" s="114">
        <f aca="true" t="shared" si="25" ref="M105:M110">E105*H105</f>
        <v>0</v>
      </c>
      <c r="N105" s="114">
        <f aca="true" t="shared" si="26" ref="N105:N110">E105*I105</f>
        <v>0</v>
      </c>
      <c r="O105" s="114">
        <f aca="true" t="shared" si="27" ref="O105:O110">E105*J105</f>
        <v>0</v>
      </c>
      <c r="P105" s="114">
        <f t="shared" si="23"/>
        <v>0</v>
      </c>
      <c r="R105" s="12"/>
    </row>
    <row r="106" spans="1:18" ht="15">
      <c r="A106" s="197">
        <v>5</v>
      </c>
      <c r="B106" s="215"/>
      <c r="C106" s="197" t="s">
        <v>178</v>
      </c>
      <c r="D106" s="214"/>
      <c r="E106" s="198"/>
      <c r="F106" s="113"/>
      <c r="G106" s="101"/>
      <c r="H106" s="101"/>
      <c r="I106" s="101"/>
      <c r="J106" s="101"/>
      <c r="K106" s="114"/>
      <c r="L106" s="114">
        <f t="shared" si="24"/>
        <v>0</v>
      </c>
      <c r="M106" s="114">
        <f t="shared" si="25"/>
        <v>0</v>
      </c>
      <c r="N106" s="114">
        <f t="shared" si="26"/>
        <v>0</v>
      </c>
      <c r="O106" s="114">
        <f t="shared" si="27"/>
        <v>0</v>
      </c>
      <c r="P106" s="114">
        <f t="shared" si="23"/>
        <v>0</v>
      </c>
      <c r="R106" s="12"/>
    </row>
    <row r="107" spans="1:18" ht="15">
      <c r="A107" s="215" t="s">
        <v>566</v>
      </c>
      <c r="B107" s="215" t="s">
        <v>115</v>
      </c>
      <c r="C107" s="216" t="s">
        <v>179</v>
      </c>
      <c r="D107" s="214" t="s">
        <v>180</v>
      </c>
      <c r="E107" s="198">
        <v>18</v>
      </c>
      <c r="F107" s="113"/>
      <c r="G107" s="101"/>
      <c r="H107" s="101"/>
      <c r="I107" s="101"/>
      <c r="J107" s="101"/>
      <c r="K107" s="114"/>
      <c r="L107" s="114">
        <f t="shared" si="24"/>
        <v>0</v>
      </c>
      <c r="M107" s="114">
        <f t="shared" si="25"/>
        <v>0</v>
      </c>
      <c r="N107" s="114">
        <f t="shared" si="26"/>
        <v>0</v>
      </c>
      <c r="O107" s="114">
        <f t="shared" si="27"/>
        <v>0</v>
      </c>
      <c r="P107" s="114">
        <f t="shared" si="23"/>
        <v>0</v>
      </c>
      <c r="R107" s="12"/>
    </row>
    <row r="108" spans="1:18" ht="15">
      <c r="A108" s="215" t="s">
        <v>722</v>
      </c>
      <c r="B108" s="215" t="s">
        <v>115</v>
      </c>
      <c r="C108" s="216" t="s">
        <v>723</v>
      </c>
      <c r="D108" s="214" t="s">
        <v>180</v>
      </c>
      <c r="E108" s="198">
        <v>7.699999999999999</v>
      </c>
      <c r="F108" s="113"/>
      <c r="G108" s="101"/>
      <c r="H108" s="101"/>
      <c r="I108" s="101"/>
      <c r="J108" s="101"/>
      <c r="K108" s="114"/>
      <c r="L108" s="114">
        <f t="shared" si="24"/>
        <v>0</v>
      </c>
      <c r="M108" s="114">
        <f t="shared" si="25"/>
        <v>0</v>
      </c>
      <c r="N108" s="114">
        <f t="shared" si="26"/>
        <v>0</v>
      </c>
      <c r="O108" s="114">
        <f t="shared" si="27"/>
        <v>0</v>
      </c>
      <c r="P108" s="114">
        <f>SUM(M108:O108)</f>
        <v>0</v>
      </c>
      <c r="R108" s="12"/>
    </row>
    <row r="109" spans="1:18" ht="30">
      <c r="A109" s="215" t="s">
        <v>748</v>
      </c>
      <c r="B109" s="215" t="s">
        <v>115</v>
      </c>
      <c r="C109" s="216" t="s">
        <v>749</v>
      </c>
      <c r="D109" s="214" t="s">
        <v>180</v>
      </c>
      <c r="E109" s="198">
        <v>17.599999999999998</v>
      </c>
      <c r="F109" s="113"/>
      <c r="G109" s="101"/>
      <c r="H109" s="101"/>
      <c r="I109" s="101"/>
      <c r="J109" s="101"/>
      <c r="K109" s="114"/>
      <c r="L109" s="114">
        <f t="shared" si="24"/>
        <v>0</v>
      </c>
      <c r="M109" s="114">
        <f t="shared" si="25"/>
        <v>0</v>
      </c>
      <c r="N109" s="114">
        <f t="shared" si="26"/>
        <v>0</v>
      </c>
      <c r="O109" s="114">
        <f t="shared" si="27"/>
        <v>0</v>
      </c>
      <c r="P109" s="114">
        <f>SUM(M109:O109)</f>
        <v>0</v>
      </c>
      <c r="R109" s="12"/>
    </row>
    <row r="110" spans="1:18" ht="15">
      <c r="A110" s="215"/>
      <c r="B110" s="215"/>
      <c r="C110" s="217"/>
      <c r="D110" s="214"/>
      <c r="E110" s="198"/>
      <c r="F110" s="113"/>
      <c r="G110" s="101"/>
      <c r="H110" s="101"/>
      <c r="I110" s="101"/>
      <c r="J110" s="101"/>
      <c r="K110" s="114"/>
      <c r="L110" s="114">
        <f t="shared" si="24"/>
        <v>0</v>
      </c>
      <c r="M110" s="114">
        <f t="shared" si="25"/>
        <v>0</v>
      </c>
      <c r="N110" s="114">
        <f t="shared" si="26"/>
        <v>0</v>
      </c>
      <c r="O110" s="114">
        <f t="shared" si="27"/>
        <v>0</v>
      </c>
      <c r="P110" s="114">
        <f t="shared" si="23"/>
        <v>0</v>
      </c>
      <c r="R110" s="12"/>
    </row>
    <row r="111" spans="1:18" ht="15">
      <c r="A111" s="214"/>
      <c r="B111" s="215"/>
      <c r="C111" s="200" t="s">
        <v>127</v>
      </c>
      <c r="D111" s="201"/>
      <c r="E111" s="200"/>
      <c r="F111" s="121"/>
      <c r="G111" s="121"/>
      <c r="H111" s="121"/>
      <c r="I111" s="121"/>
      <c r="J111" s="121"/>
      <c r="K111" s="121"/>
      <c r="L111" s="121">
        <f>SUM(L106:L110)</f>
        <v>0</v>
      </c>
      <c r="M111" s="121">
        <f>SUM(M106:M110)</f>
        <v>0</v>
      </c>
      <c r="N111" s="121">
        <f>SUM(N106:N110)</f>
        <v>0</v>
      </c>
      <c r="O111" s="121">
        <f>SUM(O106:O110)</f>
        <v>0</v>
      </c>
      <c r="P111" s="121">
        <f t="shared" si="23"/>
        <v>0</v>
      </c>
      <c r="R111" s="12"/>
    </row>
    <row r="112" spans="1:18" ht="15">
      <c r="A112" s="197">
        <v>6</v>
      </c>
      <c r="B112" s="215"/>
      <c r="C112" s="197" t="s">
        <v>328</v>
      </c>
      <c r="D112" s="214"/>
      <c r="E112" s="198"/>
      <c r="F112" s="113"/>
      <c r="G112" s="101"/>
      <c r="H112" s="101"/>
      <c r="I112" s="101"/>
      <c r="J112" s="101"/>
      <c r="K112" s="114"/>
      <c r="L112" s="114">
        <f aca="true" t="shared" si="28" ref="L112:L143">E112*F112</f>
        <v>0</v>
      </c>
      <c r="M112" s="114">
        <f aca="true" t="shared" si="29" ref="M112:M143">E112*H112</f>
        <v>0</v>
      </c>
      <c r="N112" s="114">
        <f aca="true" t="shared" si="30" ref="N112:N143">E112*I112</f>
        <v>0</v>
      </c>
      <c r="O112" s="114">
        <f aca="true" t="shared" si="31" ref="O112:O143">E112*J112</f>
        <v>0</v>
      </c>
      <c r="P112" s="114">
        <f t="shared" si="23"/>
        <v>0</v>
      </c>
      <c r="R112" s="12"/>
    </row>
    <row r="113" spans="1:18" ht="15">
      <c r="A113" s="214"/>
      <c r="B113" s="215"/>
      <c r="C113" s="199" t="s">
        <v>181</v>
      </c>
      <c r="D113" s="214"/>
      <c r="E113" s="198"/>
      <c r="F113" s="113"/>
      <c r="G113" s="101"/>
      <c r="H113" s="101"/>
      <c r="I113" s="101"/>
      <c r="J113" s="101"/>
      <c r="K113" s="114"/>
      <c r="L113" s="114">
        <f t="shared" si="28"/>
        <v>0</v>
      </c>
      <c r="M113" s="114">
        <f t="shared" si="29"/>
        <v>0</v>
      </c>
      <c r="N113" s="114">
        <f t="shared" si="30"/>
        <v>0</v>
      </c>
      <c r="O113" s="114">
        <f t="shared" si="31"/>
        <v>0</v>
      </c>
      <c r="P113" s="114">
        <f t="shared" si="23"/>
        <v>0</v>
      </c>
      <c r="R113" s="12"/>
    </row>
    <row r="114" spans="1:18" ht="15">
      <c r="A114" s="215"/>
      <c r="B114" s="215"/>
      <c r="C114" s="204" t="s">
        <v>182</v>
      </c>
      <c r="D114" s="218"/>
      <c r="E114" s="127"/>
      <c r="F114" s="113"/>
      <c r="G114" s="101"/>
      <c r="H114" s="101"/>
      <c r="I114" s="101"/>
      <c r="J114" s="101"/>
      <c r="K114" s="114"/>
      <c r="L114" s="114">
        <f t="shared" si="28"/>
        <v>0</v>
      </c>
      <c r="M114" s="114">
        <f t="shared" si="29"/>
        <v>0</v>
      </c>
      <c r="N114" s="114">
        <f t="shared" si="30"/>
        <v>0</v>
      </c>
      <c r="O114" s="114">
        <f t="shared" si="31"/>
        <v>0</v>
      </c>
      <c r="P114" s="114">
        <f t="shared" si="23"/>
        <v>0</v>
      </c>
      <c r="R114" s="12"/>
    </row>
    <row r="115" spans="1:18" ht="15">
      <c r="A115" s="215" t="s">
        <v>213</v>
      </c>
      <c r="B115" s="215" t="s">
        <v>115</v>
      </c>
      <c r="C115" s="216" t="s">
        <v>724</v>
      </c>
      <c r="D115" s="218" t="s">
        <v>17</v>
      </c>
      <c r="E115" s="127">
        <v>475.9</v>
      </c>
      <c r="F115" s="113"/>
      <c r="G115" s="101"/>
      <c r="H115" s="101"/>
      <c r="I115" s="101"/>
      <c r="J115" s="101"/>
      <c r="K115" s="114"/>
      <c r="L115" s="114">
        <f t="shared" si="28"/>
        <v>0</v>
      </c>
      <c r="M115" s="114">
        <f t="shared" si="29"/>
        <v>0</v>
      </c>
      <c r="N115" s="114">
        <f t="shared" si="30"/>
        <v>0</v>
      </c>
      <c r="O115" s="114">
        <f t="shared" si="31"/>
        <v>0</v>
      </c>
      <c r="P115" s="114">
        <f>SUM(M115:O115)</f>
        <v>0</v>
      </c>
      <c r="R115" s="12"/>
    </row>
    <row r="116" spans="1:18" ht="15">
      <c r="A116" s="215" t="s">
        <v>214</v>
      </c>
      <c r="B116" s="215" t="s">
        <v>115</v>
      </c>
      <c r="C116" s="216" t="s">
        <v>183</v>
      </c>
      <c r="D116" s="218" t="s">
        <v>17</v>
      </c>
      <c r="E116" s="127">
        <v>475.9</v>
      </c>
      <c r="F116" s="113"/>
      <c r="G116" s="101"/>
      <c r="H116" s="101"/>
      <c r="I116" s="101"/>
      <c r="J116" s="101"/>
      <c r="K116" s="114"/>
      <c r="L116" s="114">
        <f t="shared" si="28"/>
        <v>0</v>
      </c>
      <c r="M116" s="114">
        <f t="shared" si="29"/>
        <v>0</v>
      </c>
      <c r="N116" s="114">
        <f t="shared" si="30"/>
        <v>0</v>
      </c>
      <c r="O116" s="114">
        <f t="shared" si="31"/>
        <v>0</v>
      </c>
      <c r="P116" s="114">
        <f t="shared" si="23"/>
        <v>0</v>
      </c>
      <c r="R116" s="12"/>
    </row>
    <row r="117" spans="1:18" ht="15">
      <c r="A117" s="215"/>
      <c r="B117" s="215"/>
      <c r="C117" s="217" t="s">
        <v>211</v>
      </c>
      <c r="D117" s="218" t="s">
        <v>17</v>
      </c>
      <c r="E117" s="131">
        <v>499.695</v>
      </c>
      <c r="F117" s="113"/>
      <c r="G117" s="101"/>
      <c r="H117" s="101"/>
      <c r="I117" s="101"/>
      <c r="J117" s="101"/>
      <c r="K117" s="114"/>
      <c r="L117" s="114">
        <f t="shared" si="28"/>
        <v>0</v>
      </c>
      <c r="M117" s="114">
        <f t="shared" si="29"/>
        <v>0</v>
      </c>
      <c r="N117" s="114">
        <f t="shared" si="30"/>
        <v>0</v>
      </c>
      <c r="O117" s="114">
        <f t="shared" si="31"/>
        <v>0</v>
      </c>
      <c r="P117" s="114">
        <f t="shared" si="23"/>
        <v>0</v>
      </c>
      <c r="R117" s="12"/>
    </row>
    <row r="118" spans="1:18" ht="30">
      <c r="A118" s="215" t="s">
        <v>215</v>
      </c>
      <c r="B118" s="215" t="s">
        <v>115</v>
      </c>
      <c r="C118" s="219" t="s">
        <v>725</v>
      </c>
      <c r="D118" s="218" t="s">
        <v>17</v>
      </c>
      <c r="E118" s="129">
        <v>475.9</v>
      </c>
      <c r="F118" s="113"/>
      <c r="G118" s="101"/>
      <c r="H118" s="101"/>
      <c r="I118" s="101"/>
      <c r="J118" s="101"/>
      <c r="K118" s="114"/>
      <c r="L118" s="114">
        <f t="shared" si="28"/>
        <v>0</v>
      </c>
      <c r="M118" s="114">
        <f t="shared" si="29"/>
        <v>0</v>
      </c>
      <c r="N118" s="114">
        <f t="shared" si="30"/>
        <v>0</v>
      </c>
      <c r="O118" s="114">
        <f t="shared" si="31"/>
        <v>0</v>
      </c>
      <c r="P118" s="114">
        <f t="shared" si="23"/>
        <v>0</v>
      </c>
      <c r="R118" s="12"/>
    </row>
    <row r="119" spans="1:18" ht="15">
      <c r="A119" s="215"/>
      <c r="B119" s="215"/>
      <c r="C119" s="204" t="s">
        <v>188</v>
      </c>
      <c r="D119" s="218"/>
      <c r="E119" s="127"/>
      <c r="F119" s="113"/>
      <c r="G119" s="101"/>
      <c r="H119" s="101"/>
      <c r="I119" s="101"/>
      <c r="J119" s="101"/>
      <c r="K119" s="114"/>
      <c r="L119" s="114">
        <f t="shared" si="28"/>
        <v>0</v>
      </c>
      <c r="M119" s="114">
        <f t="shared" si="29"/>
        <v>0</v>
      </c>
      <c r="N119" s="114">
        <f t="shared" si="30"/>
        <v>0</v>
      </c>
      <c r="O119" s="114">
        <f t="shared" si="31"/>
        <v>0</v>
      </c>
      <c r="P119" s="114">
        <f aca="true" t="shared" si="32" ref="P119:P161">SUM(M119:O119)</f>
        <v>0</v>
      </c>
      <c r="R119" s="12"/>
    </row>
    <row r="120" spans="1:18" ht="30">
      <c r="A120" s="215" t="s">
        <v>216</v>
      </c>
      <c r="B120" s="215" t="s">
        <v>115</v>
      </c>
      <c r="C120" s="219" t="s">
        <v>726</v>
      </c>
      <c r="D120" s="218" t="s">
        <v>17</v>
      </c>
      <c r="E120" s="129">
        <v>152.2</v>
      </c>
      <c r="F120" s="113"/>
      <c r="G120" s="101"/>
      <c r="H120" s="101"/>
      <c r="I120" s="101"/>
      <c r="J120" s="101"/>
      <c r="K120" s="114"/>
      <c r="L120" s="114">
        <f t="shared" si="28"/>
        <v>0</v>
      </c>
      <c r="M120" s="114">
        <f t="shared" si="29"/>
        <v>0</v>
      </c>
      <c r="N120" s="114">
        <f t="shared" si="30"/>
        <v>0</v>
      </c>
      <c r="O120" s="114">
        <f t="shared" si="31"/>
        <v>0</v>
      </c>
      <c r="P120" s="114">
        <f t="shared" si="32"/>
        <v>0</v>
      </c>
      <c r="R120" s="12"/>
    </row>
    <row r="121" spans="1:18" ht="15">
      <c r="A121" s="215"/>
      <c r="B121" s="215"/>
      <c r="C121" s="204" t="s">
        <v>189</v>
      </c>
      <c r="D121" s="218"/>
      <c r="E121" s="127"/>
      <c r="F121" s="113"/>
      <c r="G121" s="101"/>
      <c r="H121" s="101"/>
      <c r="I121" s="101"/>
      <c r="J121" s="101"/>
      <c r="K121" s="114"/>
      <c r="L121" s="114">
        <f t="shared" si="28"/>
        <v>0</v>
      </c>
      <c r="M121" s="114">
        <f t="shared" si="29"/>
        <v>0</v>
      </c>
      <c r="N121" s="114">
        <f t="shared" si="30"/>
        <v>0</v>
      </c>
      <c r="O121" s="114">
        <f t="shared" si="31"/>
        <v>0</v>
      </c>
      <c r="P121" s="114">
        <f t="shared" si="32"/>
        <v>0</v>
      </c>
      <c r="R121" s="12"/>
    </row>
    <row r="122" spans="1:18" ht="30">
      <c r="A122" s="215" t="s">
        <v>217</v>
      </c>
      <c r="B122" s="215" t="s">
        <v>115</v>
      </c>
      <c r="C122" s="219" t="s">
        <v>726</v>
      </c>
      <c r="D122" s="218" t="s">
        <v>17</v>
      </c>
      <c r="E122" s="129">
        <v>123.3</v>
      </c>
      <c r="F122" s="113"/>
      <c r="G122" s="101"/>
      <c r="H122" s="101"/>
      <c r="I122" s="101"/>
      <c r="J122" s="101"/>
      <c r="K122" s="114"/>
      <c r="L122" s="114">
        <f t="shared" si="28"/>
        <v>0</v>
      </c>
      <c r="M122" s="114">
        <f t="shared" si="29"/>
        <v>0</v>
      </c>
      <c r="N122" s="114">
        <f t="shared" si="30"/>
        <v>0</v>
      </c>
      <c r="O122" s="114">
        <f t="shared" si="31"/>
        <v>0</v>
      </c>
      <c r="P122" s="114">
        <f>SUM(M122:O122)</f>
        <v>0</v>
      </c>
      <c r="R122" s="12"/>
    </row>
    <row r="123" spans="1:18" ht="15">
      <c r="A123" s="215"/>
      <c r="B123" s="215"/>
      <c r="C123" s="204" t="s">
        <v>190</v>
      </c>
      <c r="D123" s="218"/>
      <c r="E123" s="127"/>
      <c r="F123" s="113"/>
      <c r="G123" s="101"/>
      <c r="H123" s="101"/>
      <c r="I123" s="101"/>
      <c r="J123" s="101"/>
      <c r="K123" s="114"/>
      <c r="L123" s="114">
        <f t="shared" si="28"/>
        <v>0</v>
      </c>
      <c r="M123" s="114">
        <f t="shared" si="29"/>
        <v>0</v>
      </c>
      <c r="N123" s="114">
        <f t="shared" si="30"/>
        <v>0</v>
      </c>
      <c r="O123" s="114">
        <f t="shared" si="31"/>
        <v>0</v>
      </c>
      <c r="P123" s="114">
        <f t="shared" si="32"/>
        <v>0</v>
      </c>
      <c r="R123" s="12"/>
    </row>
    <row r="124" spans="1:18" ht="15">
      <c r="A124" s="215" t="s">
        <v>218</v>
      </c>
      <c r="B124" s="215" t="s">
        <v>115</v>
      </c>
      <c r="C124" s="216" t="s">
        <v>727</v>
      </c>
      <c r="D124" s="218" t="s">
        <v>17</v>
      </c>
      <c r="E124" s="127">
        <v>101.5</v>
      </c>
      <c r="F124" s="113"/>
      <c r="G124" s="101"/>
      <c r="H124" s="101"/>
      <c r="I124" s="101"/>
      <c r="J124" s="101"/>
      <c r="K124" s="114"/>
      <c r="L124" s="114">
        <f t="shared" si="28"/>
        <v>0</v>
      </c>
      <c r="M124" s="114">
        <f t="shared" si="29"/>
        <v>0</v>
      </c>
      <c r="N124" s="114">
        <f t="shared" si="30"/>
        <v>0</v>
      </c>
      <c r="O124" s="114">
        <f t="shared" si="31"/>
        <v>0</v>
      </c>
      <c r="P124" s="114">
        <f>SUM(M124:O124)</f>
        <v>0</v>
      </c>
      <c r="R124" s="12"/>
    </row>
    <row r="125" spans="1:18" ht="15">
      <c r="A125" s="215" t="s">
        <v>219</v>
      </c>
      <c r="B125" s="215" t="s">
        <v>115</v>
      </c>
      <c r="C125" s="216" t="s">
        <v>183</v>
      </c>
      <c r="D125" s="218" t="s">
        <v>17</v>
      </c>
      <c r="E125" s="127">
        <v>101.5</v>
      </c>
      <c r="F125" s="113"/>
      <c r="G125" s="101"/>
      <c r="H125" s="101"/>
      <c r="I125" s="101"/>
      <c r="J125" s="101"/>
      <c r="K125" s="114"/>
      <c r="L125" s="114">
        <f t="shared" si="28"/>
        <v>0</v>
      </c>
      <c r="M125" s="114">
        <f t="shared" si="29"/>
        <v>0</v>
      </c>
      <c r="N125" s="114">
        <f t="shared" si="30"/>
        <v>0</v>
      </c>
      <c r="O125" s="114">
        <f t="shared" si="31"/>
        <v>0</v>
      </c>
      <c r="P125" s="114">
        <f t="shared" si="32"/>
        <v>0</v>
      </c>
      <c r="R125" s="12"/>
    </row>
    <row r="126" spans="1:18" ht="15">
      <c r="A126" s="215"/>
      <c r="B126" s="215"/>
      <c r="C126" s="217" t="s">
        <v>211</v>
      </c>
      <c r="D126" s="218" t="s">
        <v>17</v>
      </c>
      <c r="E126" s="131">
        <v>106.575</v>
      </c>
      <c r="F126" s="113"/>
      <c r="G126" s="101"/>
      <c r="H126" s="101"/>
      <c r="I126" s="101"/>
      <c r="J126" s="101"/>
      <c r="K126" s="114"/>
      <c r="L126" s="114">
        <f t="shared" si="28"/>
        <v>0</v>
      </c>
      <c r="M126" s="114">
        <f t="shared" si="29"/>
        <v>0</v>
      </c>
      <c r="N126" s="114">
        <f t="shared" si="30"/>
        <v>0</v>
      </c>
      <c r="O126" s="114">
        <f t="shared" si="31"/>
        <v>0</v>
      </c>
      <c r="P126" s="114">
        <f t="shared" si="32"/>
        <v>0</v>
      </c>
      <c r="R126" s="12"/>
    </row>
    <row r="127" spans="1:18" ht="15">
      <c r="A127" s="215" t="s">
        <v>220</v>
      </c>
      <c r="B127" s="215" t="s">
        <v>115</v>
      </c>
      <c r="C127" s="216" t="s">
        <v>184</v>
      </c>
      <c r="D127" s="218" t="s">
        <v>17</v>
      </c>
      <c r="E127" s="127">
        <v>101.5</v>
      </c>
      <c r="F127" s="113"/>
      <c r="G127" s="101"/>
      <c r="H127" s="101"/>
      <c r="I127" s="101"/>
      <c r="J127" s="101"/>
      <c r="K127" s="114"/>
      <c r="L127" s="114">
        <f t="shared" si="28"/>
        <v>0</v>
      </c>
      <c r="M127" s="114">
        <f t="shared" si="29"/>
        <v>0</v>
      </c>
      <c r="N127" s="114">
        <f t="shared" si="30"/>
        <v>0</v>
      </c>
      <c r="O127" s="114">
        <f t="shared" si="31"/>
        <v>0</v>
      </c>
      <c r="P127" s="114">
        <f t="shared" si="32"/>
        <v>0</v>
      </c>
      <c r="R127" s="12"/>
    </row>
    <row r="128" spans="1:18" ht="15">
      <c r="A128" s="215"/>
      <c r="B128" s="215"/>
      <c r="C128" s="217" t="s">
        <v>185</v>
      </c>
      <c r="D128" s="218" t="s">
        <v>17</v>
      </c>
      <c r="E128" s="131">
        <v>111.65</v>
      </c>
      <c r="F128" s="113"/>
      <c r="G128" s="101"/>
      <c r="H128" s="101"/>
      <c r="I128" s="101"/>
      <c r="J128" s="101"/>
      <c r="K128" s="114"/>
      <c r="L128" s="114">
        <f t="shared" si="28"/>
        <v>0</v>
      </c>
      <c r="M128" s="114">
        <f t="shared" si="29"/>
        <v>0</v>
      </c>
      <c r="N128" s="114">
        <f t="shared" si="30"/>
        <v>0</v>
      </c>
      <c r="O128" s="114">
        <f t="shared" si="31"/>
        <v>0</v>
      </c>
      <c r="P128" s="114">
        <f t="shared" si="32"/>
        <v>0</v>
      </c>
      <c r="R128" s="12"/>
    </row>
    <row r="129" spans="1:18" ht="15">
      <c r="A129" s="215"/>
      <c r="B129" s="215"/>
      <c r="C129" s="217" t="s">
        <v>186</v>
      </c>
      <c r="D129" s="218" t="s">
        <v>30</v>
      </c>
      <c r="E129" s="132">
        <v>406</v>
      </c>
      <c r="F129" s="113"/>
      <c r="G129" s="101"/>
      <c r="H129" s="101"/>
      <c r="I129" s="101"/>
      <c r="J129" s="101"/>
      <c r="K129" s="114"/>
      <c r="L129" s="114">
        <f t="shared" si="28"/>
        <v>0</v>
      </c>
      <c r="M129" s="114">
        <f t="shared" si="29"/>
        <v>0</v>
      </c>
      <c r="N129" s="114">
        <f t="shared" si="30"/>
        <v>0</v>
      </c>
      <c r="O129" s="114">
        <f t="shared" si="31"/>
        <v>0</v>
      </c>
      <c r="P129" s="114">
        <f t="shared" si="32"/>
        <v>0</v>
      </c>
      <c r="R129" s="12"/>
    </row>
    <row r="130" spans="1:18" ht="15">
      <c r="A130" s="215" t="s">
        <v>221</v>
      </c>
      <c r="B130" s="215" t="s">
        <v>115</v>
      </c>
      <c r="C130" s="219" t="s">
        <v>187</v>
      </c>
      <c r="D130" s="218" t="s">
        <v>17</v>
      </c>
      <c r="E130" s="129">
        <v>101.5</v>
      </c>
      <c r="F130" s="113"/>
      <c r="G130" s="101"/>
      <c r="H130" s="101"/>
      <c r="I130" s="101"/>
      <c r="J130" s="101"/>
      <c r="K130" s="114"/>
      <c r="L130" s="114">
        <f t="shared" si="28"/>
        <v>0</v>
      </c>
      <c r="M130" s="114">
        <f t="shared" si="29"/>
        <v>0</v>
      </c>
      <c r="N130" s="114">
        <f t="shared" si="30"/>
        <v>0</v>
      </c>
      <c r="O130" s="114">
        <f t="shared" si="31"/>
        <v>0</v>
      </c>
      <c r="P130" s="114">
        <f t="shared" si="32"/>
        <v>0</v>
      </c>
      <c r="R130" s="12"/>
    </row>
    <row r="131" spans="1:18" ht="15">
      <c r="A131" s="215" t="s">
        <v>222</v>
      </c>
      <c r="B131" s="215" t="s">
        <v>115</v>
      </c>
      <c r="C131" s="134" t="s">
        <v>191</v>
      </c>
      <c r="D131" s="218" t="s">
        <v>17</v>
      </c>
      <c r="E131" s="127">
        <v>101.5</v>
      </c>
      <c r="F131" s="113"/>
      <c r="G131" s="101"/>
      <c r="H131" s="101"/>
      <c r="I131" s="101"/>
      <c r="J131" s="101"/>
      <c r="K131" s="114"/>
      <c r="L131" s="114">
        <f t="shared" si="28"/>
        <v>0</v>
      </c>
      <c r="M131" s="114">
        <f t="shared" si="29"/>
        <v>0</v>
      </c>
      <c r="N131" s="114">
        <f t="shared" si="30"/>
        <v>0</v>
      </c>
      <c r="O131" s="114">
        <f t="shared" si="31"/>
        <v>0</v>
      </c>
      <c r="P131" s="114">
        <f t="shared" si="32"/>
        <v>0</v>
      </c>
      <c r="R131" s="12"/>
    </row>
    <row r="132" spans="1:18" ht="15">
      <c r="A132" s="215" t="s">
        <v>223</v>
      </c>
      <c r="B132" s="215" t="s">
        <v>115</v>
      </c>
      <c r="C132" s="219" t="s">
        <v>192</v>
      </c>
      <c r="D132" s="218" t="s">
        <v>17</v>
      </c>
      <c r="E132" s="129">
        <v>101.5</v>
      </c>
      <c r="F132" s="113"/>
      <c r="G132" s="101"/>
      <c r="H132" s="101"/>
      <c r="I132" s="101"/>
      <c r="J132" s="101"/>
      <c r="K132" s="114"/>
      <c r="L132" s="114">
        <f t="shared" si="28"/>
        <v>0</v>
      </c>
      <c r="M132" s="114">
        <f t="shared" si="29"/>
        <v>0</v>
      </c>
      <c r="N132" s="114">
        <f t="shared" si="30"/>
        <v>0</v>
      </c>
      <c r="O132" s="114">
        <f t="shared" si="31"/>
        <v>0</v>
      </c>
      <c r="P132" s="114">
        <f t="shared" si="32"/>
        <v>0</v>
      </c>
      <c r="R132" s="12"/>
    </row>
    <row r="133" spans="1:18" ht="15">
      <c r="A133" s="215"/>
      <c r="B133" s="215"/>
      <c r="C133" s="204" t="s">
        <v>193</v>
      </c>
      <c r="D133" s="218"/>
      <c r="E133" s="127"/>
      <c r="F133" s="113"/>
      <c r="G133" s="101"/>
      <c r="H133" s="101"/>
      <c r="I133" s="101"/>
      <c r="J133" s="101"/>
      <c r="K133" s="114"/>
      <c r="L133" s="114">
        <f t="shared" si="28"/>
        <v>0</v>
      </c>
      <c r="M133" s="114">
        <f t="shared" si="29"/>
        <v>0</v>
      </c>
      <c r="N133" s="114">
        <f t="shared" si="30"/>
        <v>0</v>
      </c>
      <c r="O133" s="114">
        <f t="shared" si="31"/>
        <v>0</v>
      </c>
      <c r="P133" s="114">
        <f t="shared" si="32"/>
        <v>0</v>
      </c>
      <c r="R133" s="12"/>
    </row>
    <row r="134" spans="1:18" ht="15">
      <c r="A134" s="215" t="s">
        <v>224</v>
      </c>
      <c r="B134" s="215" t="s">
        <v>115</v>
      </c>
      <c r="C134" s="219" t="s">
        <v>192</v>
      </c>
      <c r="D134" s="218" t="s">
        <v>17</v>
      </c>
      <c r="E134" s="129">
        <v>61.4</v>
      </c>
      <c r="F134" s="113"/>
      <c r="G134" s="101"/>
      <c r="H134" s="101"/>
      <c r="I134" s="101"/>
      <c r="J134" s="101"/>
      <c r="K134" s="114"/>
      <c r="L134" s="114">
        <f t="shared" si="28"/>
        <v>0</v>
      </c>
      <c r="M134" s="114">
        <f t="shared" si="29"/>
        <v>0</v>
      </c>
      <c r="N134" s="114">
        <f t="shared" si="30"/>
        <v>0</v>
      </c>
      <c r="O134" s="114">
        <f t="shared" si="31"/>
        <v>0</v>
      </c>
      <c r="P134" s="114">
        <f>SUM(M134:O134)</f>
        <v>0</v>
      </c>
      <c r="R134" s="12"/>
    </row>
    <row r="135" spans="1:18" ht="15">
      <c r="A135" s="215"/>
      <c r="B135" s="215"/>
      <c r="C135" s="204" t="s">
        <v>728</v>
      </c>
      <c r="D135" s="218"/>
      <c r="E135" s="127"/>
      <c r="F135" s="113"/>
      <c r="G135" s="101"/>
      <c r="H135" s="101"/>
      <c r="I135" s="101"/>
      <c r="J135" s="101"/>
      <c r="K135" s="114"/>
      <c r="L135" s="114">
        <f t="shared" si="28"/>
        <v>0</v>
      </c>
      <c r="M135" s="114">
        <f t="shared" si="29"/>
        <v>0</v>
      </c>
      <c r="N135" s="114">
        <f t="shared" si="30"/>
        <v>0</v>
      </c>
      <c r="O135" s="114">
        <f t="shared" si="31"/>
        <v>0</v>
      </c>
      <c r="P135" s="114">
        <f t="shared" si="32"/>
        <v>0</v>
      </c>
      <c r="R135" s="12"/>
    </row>
    <row r="136" spans="1:18" ht="15">
      <c r="A136" s="215" t="s">
        <v>225</v>
      </c>
      <c r="B136" s="215" t="s">
        <v>115</v>
      </c>
      <c r="C136" s="134" t="s">
        <v>191</v>
      </c>
      <c r="D136" s="218" t="s">
        <v>17</v>
      </c>
      <c r="E136" s="127">
        <v>38.9</v>
      </c>
      <c r="F136" s="113"/>
      <c r="G136" s="101"/>
      <c r="H136" s="101"/>
      <c r="I136" s="101"/>
      <c r="J136" s="101"/>
      <c r="K136" s="114"/>
      <c r="L136" s="114">
        <f t="shared" si="28"/>
        <v>0</v>
      </c>
      <c r="M136" s="114">
        <f t="shared" si="29"/>
        <v>0</v>
      </c>
      <c r="N136" s="114">
        <f t="shared" si="30"/>
        <v>0</v>
      </c>
      <c r="O136" s="114">
        <f t="shared" si="31"/>
        <v>0</v>
      </c>
      <c r="P136" s="114">
        <f>SUM(M136:O136)</f>
        <v>0</v>
      </c>
      <c r="R136" s="12"/>
    </row>
    <row r="137" spans="1:18" ht="15">
      <c r="A137" s="215" t="s">
        <v>226</v>
      </c>
      <c r="B137" s="215" t="s">
        <v>115</v>
      </c>
      <c r="C137" s="219" t="s">
        <v>194</v>
      </c>
      <c r="D137" s="218" t="s">
        <v>17</v>
      </c>
      <c r="E137" s="129">
        <v>38.9</v>
      </c>
      <c r="F137" s="113"/>
      <c r="G137" s="101"/>
      <c r="H137" s="101"/>
      <c r="I137" s="101"/>
      <c r="J137" s="101"/>
      <c r="K137" s="114"/>
      <c r="L137" s="114">
        <f t="shared" si="28"/>
        <v>0</v>
      </c>
      <c r="M137" s="114">
        <f t="shared" si="29"/>
        <v>0</v>
      </c>
      <c r="N137" s="114">
        <f t="shared" si="30"/>
        <v>0</v>
      </c>
      <c r="O137" s="114">
        <f t="shared" si="31"/>
        <v>0</v>
      </c>
      <c r="P137" s="114">
        <f t="shared" si="32"/>
        <v>0</v>
      </c>
      <c r="R137" s="12"/>
    </row>
    <row r="138" spans="1:18" ht="15">
      <c r="A138" s="215"/>
      <c r="B138" s="215"/>
      <c r="C138" s="204" t="s">
        <v>195</v>
      </c>
      <c r="D138" s="218"/>
      <c r="E138" s="127"/>
      <c r="F138" s="113"/>
      <c r="G138" s="101"/>
      <c r="H138" s="101"/>
      <c r="I138" s="101"/>
      <c r="J138" s="101"/>
      <c r="K138" s="114"/>
      <c r="L138" s="114">
        <f t="shared" si="28"/>
        <v>0</v>
      </c>
      <c r="M138" s="114">
        <f t="shared" si="29"/>
        <v>0</v>
      </c>
      <c r="N138" s="114">
        <f t="shared" si="30"/>
        <v>0</v>
      </c>
      <c r="O138" s="114">
        <f t="shared" si="31"/>
        <v>0</v>
      </c>
      <c r="P138" s="114">
        <f aca="true" t="shared" si="33" ref="P138:P145">SUM(M138:O138)</f>
        <v>0</v>
      </c>
      <c r="R138" s="12"/>
    </row>
    <row r="139" spans="1:18" ht="15">
      <c r="A139" s="215" t="s">
        <v>227</v>
      </c>
      <c r="B139" s="215" t="s">
        <v>115</v>
      </c>
      <c r="C139" s="216" t="s">
        <v>196</v>
      </c>
      <c r="D139" s="218" t="s">
        <v>17</v>
      </c>
      <c r="E139" s="131">
        <v>311.8</v>
      </c>
      <c r="F139" s="113"/>
      <c r="G139" s="101"/>
      <c r="H139" s="101"/>
      <c r="I139" s="101"/>
      <c r="J139" s="101"/>
      <c r="K139" s="114"/>
      <c r="L139" s="114">
        <f t="shared" si="28"/>
        <v>0</v>
      </c>
      <c r="M139" s="114">
        <f t="shared" si="29"/>
        <v>0</v>
      </c>
      <c r="N139" s="114">
        <f t="shared" si="30"/>
        <v>0</v>
      </c>
      <c r="O139" s="114">
        <f t="shared" si="31"/>
        <v>0</v>
      </c>
      <c r="P139" s="114">
        <f t="shared" si="33"/>
        <v>0</v>
      </c>
      <c r="R139" s="12"/>
    </row>
    <row r="140" spans="1:18" ht="15">
      <c r="A140" s="215"/>
      <c r="B140" s="215"/>
      <c r="C140" s="217" t="s">
        <v>197</v>
      </c>
      <c r="D140" s="218" t="s">
        <v>17</v>
      </c>
      <c r="E140" s="131">
        <v>327.39000000000004</v>
      </c>
      <c r="F140" s="113"/>
      <c r="G140" s="101"/>
      <c r="H140" s="101"/>
      <c r="I140" s="101"/>
      <c r="J140" s="101"/>
      <c r="K140" s="114"/>
      <c r="L140" s="114">
        <f t="shared" si="28"/>
        <v>0</v>
      </c>
      <c r="M140" s="114">
        <f t="shared" si="29"/>
        <v>0</v>
      </c>
      <c r="N140" s="114">
        <f t="shared" si="30"/>
        <v>0</v>
      </c>
      <c r="O140" s="114">
        <f t="shared" si="31"/>
        <v>0</v>
      </c>
      <c r="P140" s="114">
        <f t="shared" si="33"/>
        <v>0</v>
      </c>
      <c r="R140" s="12"/>
    </row>
    <row r="141" spans="1:18" ht="15">
      <c r="A141" s="215" t="s">
        <v>228</v>
      </c>
      <c r="B141" s="215" t="s">
        <v>115</v>
      </c>
      <c r="C141" s="216" t="s">
        <v>184</v>
      </c>
      <c r="D141" s="218" t="s">
        <v>17</v>
      </c>
      <c r="E141" s="127">
        <v>311.8</v>
      </c>
      <c r="F141" s="113"/>
      <c r="G141" s="101"/>
      <c r="H141" s="101"/>
      <c r="I141" s="101"/>
      <c r="J141" s="101"/>
      <c r="K141" s="114"/>
      <c r="L141" s="114">
        <f t="shared" si="28"/>
        <v>0</v>
      </c>
      <c r="M141" s="114">
        <f t="shared" si="29"/>
        <v>0</v>
      </c>
      <c r="N141" s="114">
        <f t="shared" si="30"/>
        <v>0</v>
      </c>
      <c r="O141" s="114">
        <f t="shared" si="31"/>
        <v>0</v>
      </c>
      <c r="P141" s="114">
        <f t="shared" si="33"/>
        <v>0</v>
      </c>
      <c r="R141" s="12"/>
    </row>
    <row r="142" spans="1:18" ht="15">
      <c r="A142" s="215"/>
      <c r="B142" s="215"/>
      <c r="C142" s="217" t="s">
        <v>185</v>
      </c>
      <c r="D142" s="218" t="s">
        <v>17</v>
      </c>
      <c r="E142" s="131">
        <v>342.98</v>
      </c>
      <c r="F142" s="113"/>
      <c r="G142" s="101"/>
      <c r="H142" s="101"/>
      <c r="I142" s="101"/>
      <c r="J142" s="101"/>
      <c r="K142" s="114"/>
      <c r="L142" s="114">
        <f t="shared" si="28"/>
        <v>0</v>
      </c>
      <c r="M142" s="114">
        <f t="shared" si="29"/>
        <v>0</v>
      </c>
      <c r="N142" s="114">
        <f t="shared" si="30"/>
        <v>0</v>
      </c>
      <c r="O142" s="114">
        <f t="shared" si="31"/>
        <v>0</v>
      </c>
      <c r="P142" s="114">
        <f t="shared" si="33"/>
        <v>0</v>
      </c>
      <c r="R142" s="12"/>
    </row>
    <row r="143" spans="1:18" ht="15">
      <c r="A143" s="215"/>
      <c r="B143" s="215"/>
      <c r="C143" s="217" t="s">
        <v>186</v>
      </c>
      <c r="D143" s="218" t="s">
        <v>30</v>
      </c>
      <c r="E143" s="132">
        <v>1247.2</v>
      </c>
      <c r="F143" s="113"/>
      <c r="G143" s="101"/>
      <c r="H143" s="101"/>
      <c r="I143" s="101"/>
      <c r="J143" s="101"/>
      <c r="K143" s="114"/>
      <c r="L143" s="114">
        <f t="shared" si="28"/>
        <v>0</v>
      </c>
      <c r="M143" s="114">
        <f t="shared" si="29"/>
        <v>0</v>
      </c>
      <c r="N143" s="114">
        <f t="shared" si="30"/>
        <v>0</v>
      </c>
      <c r="O143" s="114">
        <f t="shared" si="31"/>
        <v>0</v>
      </c>
      <c r="P143" s="114">
        <f t="shared" si="33"/>
        <v>0</v>
      </c>
      <c r="R143" s="12"/>
    </row>
    <row r="144" spans="1:18" ht="15">
      <c r="A144" s="215" t="s">
        <v>229</v>
      </c>
      <c r="B144" s="215" t="s">
        <v>115</v>
      </c>
      <c r="C144" s="219" t="s">
        <v>199</v>
      </c>
      <c r="D144" s="218" t="s">
        <v>17</v>
      </c>
      <c r="E144" s="129">
        <v>311.8</v>
      </c>
      <c r="F144" s="113"/>
      <c r="G144" s="101"/>
      <c r="H144" s="101"/>
      <c r="I144" s="101"/>
      <c r="J144" s="101"/>
      <c r="K144" s="114"/>
      <c r="L144" s="114">
        <f aca="true" t="shared" si="34" ref="L144:L175">E144*F144</f>
        <v>0</v>
      </c>
      <c r="M144" s="114">
        <f aca="true" t="shared" si="35" ref="M144:M175">E144*H144</f>
        <v>0</v>
      </c>
      <c r="N144" s="114">
        <f aca="true" t="shared" si="36" ref="N144:N175">E144*I144</f>
        <v>0</v>
      </c>
      <c r="O144" s="114">
        <f aca="true" t="shared" si="37" ref="O144:O175">E144*J144</f>
        <v>0</v>
      </c>
      <c r="P144" s="114">
        <f t="shared" si="33"/>
        <v>0</v>
      </c>
      <c r="R144" s="12"/>
    </row>
    <row r="145" spans="1:18" ht="15">
      <c r="A145" s="215" t="s">
        <v>230</v>
      </c>
      <c r="B145" s="215" t="s">
        <v>115</v>
      </c>
      <c r="C145" s="219" t="s">
        <v>192</v>
      </c>
      <c r="D145" s="218" t="s">
        <v>17</v>
      </c>
      <c r="E145" s="129">
        <v>311.8</v>
      </c>
      <c r="F145" s="113"/>
      <c r="G145" s="101"/>
      <c r="H145" s="101"/>
      <c r="I145" s="101"/>
      <c r="J145" s="101"/>
      <c r="K145" s="114"/>
      <c r="L145" s="114">
        <f t="shared" si="34"/>
        <v>0</v>
      </c>
      <c r="M145" s="114">
        <f t="shared" si="35"/>
        <v>0</v>
      </c>
      <c r="N145" s="114">
        <f t="shared" si="36"/>
        <v>0</v>
      </c>
      <c r="O145" s="114">
        <f t="shared" si="37"/>
        <v>0</v>
      </c>
      <c r="P145" s="114">
        <f t="shared" si="33"/>
        <v>0</v>
      </c>
      <c r="R145" s="12"/>
    </row>
    <row r="146" spans="1:18" ht="15">
      <c r="A146" s="215"/>
      <c r="B146" s="215"/>
      <c r="C146" s="204" t="s">
        <v>198</v>
      </c>
      <c r="D146" s="218"/>
      <c r="E146" s="127"/>
      <c r="F146" s="113"/>
      <c r="G146" s="101"/>
      <c r="H146" s="101"/>
      <c r="I146" s="101"/>
      <c r="J146" s="101"/>
      <c r="K146" s="114"/>
      <c r="L146" s="114">
        <f t="shared" si="34"/>
        <v>0</v>
      </c>
      <c r="M146" s="114">
        <f t="shared" si="35"/>
        <v>0</v>
      </c>
      <c r="N146" s="114">
        <f t="shared" si="36"/>
        <v>0</v>
      </c>
      <c r="O146" s="114">
        <f t="shared" si="37"/>
        <v>0</v>
      </c>
      <c r="P146" s="114">
        <f t="shared" si="32"/>
        <v>0</v>
      </c>
      <c r="R146" s="12"/>
    </row>
    <row r="147" spans="1:18" ht="15">
      <c r="A147" s="215" t="s">
        <v>231</v>
      </c>
      <c r="B147" s="215" t="s">
        <v>115</v>
      </c>
      <c r="C147" s="216" t="s">
        <v>196</v>
      </c>
      <c r="D147" s="218" t="s">
        <v>17</v>
      </c>
      <c r="E147" s="131">
        <v>448.8</v>
      </c>
      <c r="F147" s="113"/>
      <c r="G147" s="101"/>
      <c r="H147" s="101"/>
      <c r="I147" s="101"/>
      <c r="J147" s="101"/>
      <c r="K147" s="114"/>
      <c r="L147" s="114">
        <f t="shared" si="34"/>
        <v>0</v>
      </c>
      <c r="M147" s="114">
        <f t="shared" si="35"/>
        <v>0</v>
      </c>
      <c r="N147" s="114">
        <f t="shared" si="36"/>
        <v>0</v>
      </c>
      <c r="O147" s="114">
        <f t="shared" si="37"/>
        <v>0</v>
      </c>
      <c r="P147" s="114">
        <f t="shared" si="32"/>
        <v>0</v>
      </c>
      <c r="R147" s="12"/>
    </row>
    <row r="148" spans="1:18" ht="15">
      <c r="A148" s="215"/>
      <c r="B148" s="215"/>
      <c r="C148" s="217" t="s">
        <v>197</v>
      </c>
      <c r="D148" s="218" t="s">
        <v>17</v>
      </c>
      <c r="E148" s="131">
        <v>471.24</v>
      </c>
      <c r="F148" s="113"/>
      <c r="G148" s="101"/>
      <c r="H148" s="101"/>
      <c r="I148" s="101"/>
      <c r="J148" s="101"/>
      <c r="K148" s="114"/>
      <c r="L148" s="114">
        <f t="shared" si="34"/>
        <v>0</v>
      </c>
      <c r="M148" s="114">
        <f t="shared" si="35"/>
        <v>0</v>
      </c>
      <c r="N148" s="114">
        <f t="shared" si="36"/>
        <v>0</v>
      </c>
      <c r="O148" s="114">
        <f t="shared" si="37"/>
        <v>0</v>
      </c>
      <c r="P148" s="114">
        <f t="shared" si="32"/>
        <v>0</v>
      </c>
      <c r="R148" s="12"/>
    </row>
    <row r="149" spans="1:18" ht="15">
      <c r="A149" s="215" t="s">
        <v>232</v>
      </c>
      <c r="B149" s="215" t="s">
        <v>115</v>
      </c>
      <c r="C149" s="216" t="s">
        <v>184</v>
      </c>
      <c r="D149" s="218" t="s">
        <v>17</v>
      </c>
      <c r="E149" s="127">
        <v>448.8</v>
      </c>
      <c r="F149" s="113"/>
      <c r="G149" s="101"/>
      <c r="H149" s="101"/>
      <c r="I149" s="101"/>
      <c r="J149" s="101"/>
      <c r="K149" s="114"/>
      <c r="L149" s="114">
        <f t="shared" si="34"/>
        <v>0</v>
      </c>
      <c r="M149" s="114">
        <f t="shared" si="35"/>
        <v>0</v>
      </c>
      <c r="N149" s="114">
        <f t="shared" si="36"/>
        <v>0</v>
      </c>
      <c r="O149" s="114">
        <f t="shared" si="37"/>
        <v>0</v>
      </c>
      <c r="P149" s="114">
        <f t="shared" si="32"/>
        <v>0</v>
      </c>
      <c r="R149" s="12"/>
    </row>
    <row r="150" spans="1:18" ht="15">
      <c r="A150" s="215"/>
      <c r="B150" s="215"/>
      <c r="C150" s="217" t="s">
        <v>185</v>
      </c>
      <c r="D150" s="218" t="s">
        <v>17</v>
      </c>
      <c r="E150" s="131">
        <v>493.68000000000006</v>
      </c>
      <c r="F150" s="113"/>
      <c r="G150" s="101"/>
      <c r="H150" s="101"/>
      <c r="I150" s="101"/>
      <c r="J150" s="101"/>
      <c r="K150" s="114"/>
      <c r="L150" s="114">
        <f t="shared" si="34"/>
        <v>0</v>
      </c>
      <c r="M150" s="114">
        <f t="shared" si="35"/>
        <v>0</v>
      </c>
      <c r="N150" s="114">
        <f t="shared" si="36"/>
        <v>0</v>
      </c>
      <c r="O150" s="114">
        <f t="shared" si="37"/>
        <v>0</v>
      </c>
      <c r="P150" s="114">
        <f t="shared" si="32"/>
        <v>0</v>
      </c>
      <c r="R150" s="12"/>
    </row>
    <row r="151" spans="1:18" ht="15">
      <c r="A151" s="215"/>
      <c r="B151" s="215"/>
      <c r="C151" s="217" t="s">
        <v>186</v>
      </c>
      <c r="D151" s="218" t="s">
        <v>30</v>
      </c>
      <c r="E151" s="132">
        <v>1795.2</v>
      </c>
      <c r="F151" s="113"/>
      <c r="G151" s="101"/>
      <c r="H151" s="101"/>
      <c r="I151" s="101"/>
      <c r="J151" s="101"/>
      <c r="K151" s="114"/>
      <c r="L151" s="114">
        <f t="shared" si="34"/>
        <v>0</v>
      </c>
      <c r="M151" s="114">
        <f t="shared" si="35"/>
        <v>0</v>
      </c>
      <c r="N151" s="114">
        <f t="shared" si="36"/>
        <v>0</v>
      </c>
      <c r="O151" s="114">
        <f t="shared" si="37"/>
        <v>0</v>
      </c>
      <c r="P151" s="114">
        <f t="shared" si="32"/>
        <v>0</v>
      </c>
      <c r="R151" s="12"/>
    </row>
    <row r="152" spans="1:18" ht="15">
      <c r="A152" s="215" t="s">
        <v>233</v>
      </c>
      <c r="B152" s="215" t="s">
        <v>115</v>
      </c>
      <c r="C152" s="219" t="s">
        <v>199</v>
      </c>
      <c r="D152" s="218" t="s">
        <v>17</v>
      </c>
      <c r="E152" s="129">
        <v>448.8</v>
      </c>
      <c r="F152" s="113"/>
      <c r="G152" s="101"/>
      <c r="H152" s="101"/>
      <c r="I152" s="101"/>
      <c r="J152" s="101"/>
      <c r="K152" s="114"/>
      <c r="L152" s="114">
        <f t="shared" si="34"/>
        <v>0</v>
      </c>
      <c r="M152" s="114">
        <f t="shared" si="35"/>
        <v>0</v>
      </c>
      <c r="N152" s="114">
        <f t="shared" si="36"/>
        <v>0</v>
      </c>
      <c r="O152" s="114">
        <f t="shared" si="37"/>
        <v>0</v>
      </c>
      <c r="P152" s="114">
        <f t="shared" si="32"/>
        <v>0</v>
      </c>
      <c r="R152" s="12"/>
    </row>
    <row r="153" spans="1:18" ht="15">
      <c r="A153" s="215" t="s">
        <v>234</v>
      </c>
      <c r="B153" s="215" t="s">
        <v>115</v>
      </c>
      <c r="C153" s="219" t="s">
        <v>192</v>
      </c>
      <c r="D153" s="218" t="s">
        <v>17</v>
      </c>
      <c r="E153" s="129">
        <v>448.8</v>
      </c>
      <c r="F153" s="113"/>
      <c r="G153" s="101"/>
      <c r="H153" s="101"/>
      <c r="I153" s="101"/>
      <c r="J153" s="101"/>
      <c r="K153" s="114"/>
      <c r="L153" s="114">
        <f t="shared" si="34"/>
        <v>0</v>
      </c>
      <c r="M153" s="114">
        <f t="shared" si="35"/>
        <v>0</v>
      </c>
      <c r="N153" s="114">
        <f t="shared" si="36"/>
        <v>0</v>
      </c>
      <c r="O153" s="114">
        <f t="shared" si="37"/>
        <v>0</v>
      </c>
      <c r="P153" s="114">
        <f t="shared" si="32"/>
        <v>0</v>
      </c>
      <c r="R153" s="12"/>
    </row>
    <row r="154" spans="1:18" ht="15">
      <c r="A154" s="215"/>
      <c r="B154" s="215"/>
      <c r="C154" s="204" t="s">
        <v>200</v>
      </c>
      <c r="D154" s="218"/>
      <c r="E154" s="127"/>
      <c r="F154" s="113"/>
      <c r="G154" s="101"/>
      <c r="H154" s="101"/>
      <c r="I154" s="101"/>
      <c r="J154" s="101"/>
      <c r="K154" s="114"/>
      <c r="L154" s="114">
        <f t="shared" si="34"/>
        <v>0</v>
      </c>
      <c r="M154" s="114">
        <f t="shared" si="35"/>
        <v>0</v>
      </c>
      <c r="N154" s="114">
        <f t="shared" si="36"/>
        <v>0</v>
      </c>
      <c r="O154" s="114">
        <f t="shared" si="37"/>
        <v>0</v>
      </c>
      <c r="P154" s="114">
        <f t="shared" si="32"/>
        <v>0</v>
      </c>
      <c r="R154" s="12"/>
    </row>
    <row r="155" spans="1:18" ht="15">
      <c r="A155" s="215" t="s">
        <v>235</v>
      </c>
      <c r="B155" s="215" t="s">
        <v>115</v>
      </c>
      <c r="C155" s="216" t="s">
        <v>196</v>
      </c>
      <c r="D155" s="218" t="s">
        <v>17</v>
      </c>
      <c r="E155" s="131">
        <v>133</v>
      </c>
      <c r="F155" s="113"/>
      <c r="G155" s="101"/>
      <c r="H155" s="101"/>
      <c r="I155" s="101"/>
      <c r="J155" s="101"/>
      <c r="K155" s="114"/>
      <c r="L155" s="114">
        <f t="shared" si="34"/>
        <v>0</v>
      </c>
      <c r="M155" s="114">
        <f t="shared" si="35"/>
        <v>0</v>
      </c>
      <c r="N155" s="114">
        <f t="shared" si="36"/>
        <v>0</v>
      </c>
      <c r="O155" s="114">
        <f t="shared" si="37"/>
        <v>0</v>
      </c>
      <c r="P155" s="114">
        <f t="shared" si="32"/>
        <v>0</v>
      </c>
      <c r="R155" s="12"/>
    </row>
    <row r="156" spans="1:18" ht="15">
      <c r="A156" s="215"/>
      <c r="B156" s="215"/>
      <c r="C156" s="217" t="s">
        <v>197</v>
      </c>
      <c r="D156" s="218" t="s">
        <v>17</v>
      </c>
      <c r="E156" s="131">
        <v>139.65</v>
      </c>
      <c r="F156" s="113"/>
      <c r="G156" s="101"/>
      <c r="H156" s="101"/>
      <c r="I156" s="101"/>
      <c r="J156" s="101"/>
      <c r="K156" s="114"/>
      <c r="L156" s="114">
        <f t="shared" si="34"/>
        <v>0</v>
      </c>
      <c r="M156" s="114">
        <f t="shared" si="35"/>
        <v>0</v>
      </c>
      <c r="N156" s="114">
        <f t="shared" si="36"/>
        <v>0</v>
      </c>
      <c r="O156" s="114">
        <f t="shared" si="37"/>
        <v>0</v>
      </c>
      <c r="P156" s="114">
        <f t="shared" si="32"/>
        <v>0</v>
      </c>
      <c r="R156" s="12"/>
    </row>
    <row r="157" spans="1:18" ht="15">
      <c r="A157" s="215" t="s">
        <v>236</v>
      </c>
      <c r="B157" s="215" t="s">
        <v>115</v>
      </c>
      <c r="C157" s="216" t="s">
        <v>184</v>
      </c>
      <c r="D157" s="218" t="s">
        <v>17</v>
      </c>
      <c r="E157" s="127">
        <v>133</v>
      </c>
      <c r="F157" s="113"/>
      <c r="G157" s="101"/>
      <c r="H157" s="101"/>
      <c r="I157" s="101"/>
      <c r="J157" s="101"/>
      <c r="K157" s="114"/>
      <c r="L157" s="114">
        <f t="shared" si="34"/>
        <v>0</v>
      </c>
      <c r="M157" s="114">
        <f t="shared" si="35"/>
        <v>0</v>
      </c>
      <c r="N157" s="114">
        <f t="shared" si="36"/>
        <v>0</v>
      </c>
      <c r="O157" s="114">
        <f t="shared" si="37"/>
        <v>0</v>
      </c>
      <c r="P157" s="114">
        <f t="shared" si="32"/>
        <v>0</v>
      </c>
      <c r="R157" s="12"/>
    </row>
    <row r="158" spans="1:18" ht="15">
      <c r="A158" s="215"/>
      <c r="B158" s="215"/>
      <c r="C158" s="217" t="s">
        <v>185</v>
      </c>
      <c r="D158" s="218" t="s">
        <v>17</v>
      </c>
      <c r="E158" s="131">
        <v>146.3</v>
      </c>
      <c r="F158" s="113"/>
      <c r="G158" s="101"/>
      <c r="H158" s="101"/>
      <c r="I158" s="101"/>
      <c r="J158" s="101"/>
      <c r="K158" s="114"/>
      <c r="L158" s="114">
        <f t="shared" si="34"/>
        <v>0</v>
      </c>
      <c r="M158" s="114">
        <f t="shared" si="35"/>
        <v>0</v>
      </c>
      <c r="N158" s="114">
        <f t="shared" si="36"/>
        <v>0</v>
      </c>
      <c r="O158" s="114">
        <f t="shared" si="37"/>
        <v>0</v>
      </c>
      <c r="P158" s="114">
        <f t="shared" si="32"/>
        <v>0</v>
      </c>
      <c r="R158" s="12"/>
    </row>
    <row r="159" spans="1:18" ht="15">
      <c r="A159" s="215"/>
      <c r="B159" s="215"/>
      <c r="C159" s="217" t="s">
        <v>186</v>
      </c>
      <c r="D159" s="218" t="s">
        <v>30</v>
      </c>
      <c r="E159" s="132">
        <v>532</v>
      </c>
      <c r="F159" s="113"/>
      <c r="G159" s="101"/>
      <c r="H159" s="101"/>
      <c r="I159" s="101"/>
      <c r="J159" s="101"/>
      <c r="K159" s="114"/>
      <c r="L159" s="114">
        <f t="shared" si="34"/>
        <v>0</v>
      </c>
      <c r="M159" s="114">
        <f t="shared" si="35"/>
        <v>0</v>
      </c>
      <c r="N159" s="114">
        <f t="shared" si="36"/>
        <v>0</v>
      </c>
      <c r="O159" s="114">
        <f t="shared" si="37"/>
        <v>0</v>
      </c>
      <c r="P159" s="114">
        <f t="shared" si="32"/>
        <v>0</v>
      </c>
      <c r="R159" s="12"/>
    </row>
    <row r="160" spans="1:18" ht="15">
      <c r="A160" s="215" t="s">
        <v>237</v>
      </c>
      <c r="B160" s="215" t="s">
        <v>115</v>
      </c>
      <c r="C160" s="219" t="s">
        <v>199</v>
      </c>
      <c r="D160" s="218" t="s">
        <v>17</v>
      </c>
      <c r="E160" s="129">
        <v>133</v>
      </c>
      <c r="F160" s="113"/>
      <c r="G160" s="101"/>
      <c r="H160" s="101"/>
      <c r="I160" s="101"/>
      <c r="J160" s="101"/>
      <c r="K160" s="114"/>
      <c r="L160" s="114">
        <f t="shared" si="34"/>
        <v>0</v>
      </c>
      <c r="M160" s="114">
        <f t="shared" si="35"/>
        <v>0</v>
      </c>
      <c r="N160" s="114">
        <f t="shared" si="36"/>
        <v>0</v>
      </c>
      <c r="O160" s="114">
        <f t="shared" si="37"/>
        <v>0</v>
      </c>
      <c r="P160" s="114">
        <f t="shared" si="32"/>
        <v>0</v>
      </c>
      <c r="R160" s="12"/>
    </row>
    <row r="161" spans="1:18" ht="15">
      <c r="A161" s="215" t="s">
        <v>238</v>
      </c>
      <c r="B161" s="215" t="s">
        <v>115</v>
      </c>
      <c r="C161" s="219" t="s">
        <v>192</v>
      </c>
      <c r="D161" s="218" t="s">
        <v>17</v>
      </c>
      <c r="E161" s="129">
        <v>133</v>
      </c>
      <c r="F161" s="113"/>
      <c r="G161" s="101"/>
      <c r="H161" s="101"/>
      <c r="I161" s="101"/>
      <c r="J161" s="101"/>
      <c r="K161" s="114"/>
      <c r="L161" s="114">
        <f t="shared" si="34"/>
        <v>0</v>
      </c>
      <c r="M161" s="114">
        <f t="shared" si="35"/>
        <v>0</v>
      </c>
      <c r="N161" s="114">
        <f t="shared" si="36"/>
        <v>0</v>
      </c>
      <c r="O161" s="114">
        <f t="shared" si="37"/>
        <v>0</v>
      </c>
      <c r="P161" s="114">
        <f t="shared" si="32"/>
        <v>0</v>
      </c>
      <c r="R161" s="12"/>
    </row>
    <row r="162" spans="1:18" ht="15">
      <c r="A162" s="215"/>
      <c r="B162" s="215"/>
      <c r="C162" s="204" t="s">
        <v>729</v>
      </c>
      <c r="D162" s="218"/>
      <c r="E162" s="127"/>
      <c r="F162" s="113"/>
      <c r="G162" s="101"/>
      <c r="H162" s="101"/>
      <c r="I162" s="101"/>
      <c r="J162" s="101"/>
      <c r="K162" s="114"/>
      <c r="L162" s="114">
        <f t="shared" si="34"/>
        <v>0</v>
      </c>
      <c r="M162" s="114">
        <f t="shared" si="35"/>
        <v>0</v>
      </c>
      <c r="N162" s="114">
        <f t="shared" si="36"/>
        <v>0</v>
      </c>
      <c r="O162" s="114">
        <f t="shared" si="37"/>
        <v>0</v>
      </c>
      <c r="P162" s="114">
        <f aca="true" t="shared" si="38" ref="P162:P189">SUM(M162:O162)</f>
        <v>0</v>
      </c>
      <c r="R162" s="12"/>
    </row>
    <row r="163" spans="1:18" ht="15">
      <c r="A163" s="215" t="s">
        <v>239</v>
      </c>
      <c r="B163" s="215" t="s">
        <v>115</v>
      </c>
      <c r="C163" s="134" t="s">
        <v>212</v>
      </c>
      <c r="D163" s="218" t="s">
        <v>17</v>
      </c>
      <c r="E163" s="131">
        <v>58.4</v>
      </c>
      <c r="F163" s="113"/>
      <c r="G163" s="101"/>
      <c r="H163" s="101"/>
      <c r="I163" s="101"/>
      <c r="J163" s="101"/>
      <c r="K163" s="114"/>
      <c r="L163" s="114">
        <f t="shared" si="34"/>
        <v>0</v>
      </c>
      <c r="M163" s="114">
        <f t="shared" si="35"/>
        <v>0</v>
      </c>
      <c r="N163" s="114">
        <f t="shared" si="36"/>
        <v>0</v>
      </c>
      <c r="O163" s="114">
        <f t="shared" si="37"/>
        <v>0</v>
      </c>
      <c r="P163" s="114">
        <f t="shared" si="38"/>
        <v>0</v>
      </c>
      <c r="R163" s="12"/>
    </row>
    <row r="164" spans="1:18" ht="15">
      <c r="A164" s="215" t="s">
        <v>240</v>
      </c>
      <c r="B164" s="215" t="s">
        <v>115</v>
      </c>
      <c r="C164" s="216" t="s">
        <v>196</v>
      </c>
      <c r="D164" s="218" t="s">
        <v>17</v>
      </c>
      <c r="E164" s="131">
        <v>58.4</v>
      </c>
      <c r="F164" s="113"/>
      <c r="G164" s="101"/>
      <c r="H164" s="101"/>
      <c r="I164" s="101"/>
      <c r="J164" s="101"/>
      <c r="K164" s="114"/>
      <c r="L164" s="114">
        <f t="shared" si="34"/>
        <v>0</v>
      </c>
      <c r="M164" s="114">
        <f t="shared" si="35"/>
        <v>0</v>
      </c>
      <c r="N164" s="114">
        <f t="shared" si="36"/>
        <v>0</v>
      </c>
      <c r="O164" s="114">
        <f t="shared" si="37"/>
        <v>0</v>
      </c>
      <c r="P164" s="114">
        <f t="shared" si="38"/>
        <v>0</v>
      </c>
      <c r="R164" s="12"/>
    </row>
    <row r="165" spans="1:18" ht="15">
      <c r="A165" s="215"/>
      <c r="B165" s="215"/>
      <c r="C165" s="217" t="s">
        <v>197</v>
      </c>
      <c r="D165" s="218" t="s">
        <v>17</v>
      </c>
      <c r="E165" s="131">
        <v>61.32</v>
      </c>
      <c r="F165" s="113"/>
      <c r="G165" s="101"/>
      <c r="H165" s="101"/>
      <c r="I165" s="101"/>
      <c r="J165" s="101"/>
      <c r="K165" s="114"/>
      <c r="L165" s="114">
        <f t="shared" si="34"/>
        <v>0</v>
      </c>
      <c r="M165" s="114">
        <f t="shared" si="35"/>
        <v>0</v>
      </c>
      <c r="N165" s="114">
        <f t="shared" si="36"/>
        <v>0</v>
      </c>
      <c r="O165" s="114">
        <f t="shared" si="37"/>
        <v>0</v>
      </c>
      <c r="P165" s="114">
        <f t="shared" si="38"/>
        <v>0</v>
      </c>
      <c r="R165" s="12"/>
    </row>
    <row r="166" spans="1:18" ht="15">
      <c r="A166" s="215" t="s">
        <v>241</v>
      </c>
      <c r="B166" s="215" t="s">
        <v>115</v>
      </c>
      <c r="C166" s="216" t="s">
        <v>184</v>
      </c>
      <c r="D166" s="218" t="s">
        <v>17</v>
      </c>
      <c r="E166" s="127">
        <v>58.4</v>
      </c>
      <c r="F166" s="113"/>
      <c r="G166" s="101"/>
      <c r="H166" s="101"/>
      <c r="I166" s="101"/>
      <c r="J166" s="101"/>
      <c r="K166" s="114"/>
      <c r="L166" s="114">
        <f t="shared" si="34"/>
        <v>0</v>
      </c>
      <c r="M166" s="114">
        <f t="shared" si="35"/>
        <v>0</v>
      </c>
      <c r="N166" s="114">
        <f t="shared" si="36"/>
        <v>0</v>
      </c>
      <c r="O166" s="114">
        <f t="shared" si="37"/>
        <v>0</v>
      </c>
      <c r="P166" s="114">
        <f t="shared" si="38"/>
        <v>0</v>
      </c>
      <c r="R166" s="12"/>
    </row>
    <row r="167" spans="1:18" ht="15">
      <c r="A167" s="215"/>
      <c r="B167" s="215"/>
      <c r="C167" s="217" t="s">
        <v>185</v>
      </c>
      <c r="D167" s="218" t="s">
        <v>17</v>
      </c>
      <c r="E167" s="131">
        <v>64.24000000000001</v>
      </c>
      <c r="F167" s="113"/>
      <c r="G167" s="101"/>
      <c r="H167" s="101"/>
      <c r="I167" s="101"/>
      <c r="J167" s="101"/>
      <c r="K167" s="114"/>
      <c r="L167" s="114">
        <f t="shared" si="34"/>
        <v>0</v>
      </c>
      <c r="M167" s="114">
        <f t="shared" si="35"/>
        <v>0</v>
      </c>
      <c r="N167" s="114">
        <f t="shared" si="36"/>
        <v>0</v>
      </c>
      <c r="O167" s="114">
        <f t="shared" si="37"/>
        <v>0</v>
      </c>
      <c r="P167" s="114">
        <f t="shared" si="38"/>
        <v>0</v>
      </c>
      <c r="R167" s="12"/>
    </row>
    <row r="168" spans="1:18" ht="15">
      <c r="A168" s="215"/>
      <c r="B168" s="215"/>
      <c r="C168" s="217" t="s">
        <v>186</v>
      </c>
      <c r="D168" s="218" t="s">
        <v>30</v>
      </c>
      <c r="E168" s="132">
        <v>233.6</v>
      </c>
      <c r="F168" s="113"/>
      <c r="G168" s="101"/>
      <c r="H168" s="101"/>
      <c r="I168" s="101"/>
      <c r="J168" s="101"/>
      <c r="K168" s="114"/>
      <c r="L168" s="114">
        <f t="shared" si="34"/>
        <v>0</v>
      </c>
      <c r="M168" s="114">
        <f t="shared" si="35"/>
        <v>0</v>
      </c>
      <c r="N168" s="114">
        <f t="shared" si="36"/>
        <v>0</v>
      </c>
      <c r="O168" s="114">
        <f t="shared" si="37"/>
        <v>0</v>
      </c>
      <c r="P168" s="114">
        <f t="shared" si="38"/>
        <v>0</v>
      </c>
      <c r="R168" s="12"/>
    </row>
    <row r="169" spans="1:18" ht="15">
      <c r="A169" s="215" t="s">
        <v>242</v>
      </c>
      <c r="B169" s="215" t="s">
        <v>115</v>
      </c>
      <c r="C169" s="219" t="s">
        <v>202</v>
      </c>
      <c r="D169" s="218" t="s">
        <v>17</v>
      </c>
      <c r="E169" s="129">
        <v>58.4</v>
      </c>
      <c r="F169" s="113"/>
      <c r="G169" s="101"/>
      <c r="H169" s="101"/>
      <c r="I169" s="101"/>
      <c r="J169" s="101"/>
      <c r="K169" s="114"/>
      <c r="L169" s="114">
        <f t="shared" si="34"/>
        <v>0</v>
      </c>
      <c r="M169" s="114">
        <f t="shared" si="35"/>
        <v>0</v>
      </c>
      <c r="N169" s="114">
        <f t="shared" si="36"/>
        <v>0</v>
      </c>
      <c r="O169" s="114">
        <f t="shared" si="37"/>
        <v>0</v>
      </c>
      <c r="P169" s="114">
        <f t="shared" si="38"/>
        <v>0</v>
      </c>
      <c r="R169" s="12"/>
    </row>
    <row r="170" spans="1:18" ht="15">
      <c r="A170" s="215" t="s">
        <v>243</v>
      </c>
      <c r="B170" s="215" t="s">
        <v>115</v>
      </c>
      <c r="C170" s="134" t="s">
        <v>191</v>
      </c>
      <c r="D170" s="218" t="s">
        <v>17</v>
      </c>
      <c r="E170" s="127">
        <v>58.4</v>
      </c>
      <c r="F170" s="113"/>
      <c r="G170" s="101"/>
      <c r="H170" s="101"/>
      <c r="I170" s="101"/>
      <c r="J170" s="101"/>
      <c r="K170" s="114"/>
      <c r="L170" s="114">
        <f t="shared" si="34"/>
        <v>0</v>
      </c>
      <c r="M170" s="114">
        <f t="shared" si="35"/>
        <v>0</v>
      </c>
      <c r="N170" s="114">
        <f t="shared" si="36"/>
        <v>0</v>
      </c>
      <c r="O170" s="114">
        <f t="shared" si="37"/>
        <v>0</v>
      </c>
      <c r="P170" s="114">
        <f t="shared" si="38"/>
        <v>0</v>
      </c>
      <c r="R170" s="12"/>
    </row>
    <row r="171" spans="1:18" ht="15">
      <c r="A171" s="215" t="s">
        <v>244</v>
      </c>
      <c r="B171" s="215" t="s">
        <v>115</v>
      </c>
      <c r="C171" s="219" t="s">
        <v>730</v>
      </c>
      <c r="D171" s="218" t="s">
        <v>17</v>
      </c>
      <c r="E171" s="129">
        <v>58.4</v>
      </c>
      <c r="F171" s="113"/>
      <c r="G171" s="101"/>
      <c r="H171" s="101"/>
      <c r="I171" s="101"/>
      <c r="J171" s="101"/>
      <c r="K171" s="114"/>
      <c r="L171" s="114">
        <f t="shared" si="34"/>
        <v>0</v>
      </c>
      <c r="M171" s="114">
        <f t="shared" si="35"/>
        <v>0</v>
      </c>
      <c r="N171" s="114">
        <f t="shared" si="36"/>
        <v>0</v>
      </c>
      <c r="O171" s="114">
        <f t="shared" si="37"/>
        <v>0</v>
      </c>
      <c r="P171" s="114">
        <f t="shared" si="38"/>
        <v>0</v>
      </c>
      <c r="R171" s="12"/>
    </row>
    <row r="172" spans="1:18" ht="15">
      <c r="A172" s="215"/>
      <c r="B172" s="215"/>
      <c r="C172" s="204" t="s">
        <v>201</v>
      </c>
      <c r="D172" s="218"/>
      <c r="E172" s="127"/>
      <c r="F172" s="113"/>
      <c r="G172" s="101"/>
      <c r="H172" s="101"/>
      <c r="I172" s="101"/>
      <c r="J172" s="101"/>
      <c r="K172" s="114"/>
      <c r="L172" s="114">
        <f t="shared" si="34"/>
        <v>0</v>
      </c>
      <c r="M172" s="114">
        <f t="shared" si="35"/>
        <v>0</v>
      </c>
      <c r="N172" s="114">
        <f t="shared" si="36"/>
        <v>0</v>
      </c>
      <c r="O172" s="114">
        <f t="shared" si="37"/>
        <v>0</v>
      </c>
      <c r="P172" s="114">
        <f t="shared" si="38"/>
        <v>0</v>
      </c>
      <c r="R172" s="12"/>
    </row>
    <row r="173" spans="1:18" ht="15">
      <c r="A173" s="215" t="s">
        <v>245</v>
      </c>
      <c r="B173" s="215" t="s">
        <v>115</v>
      </c>
      <c r="C173" s="216" t="s">
        <v>196</v>
      </c>
      <c r="D173" s="218" t="s">
        <v>17</v>
      </c>
      <c r="E173" s="131">
        <v>29.7</v>
      </c>
      <c r="F173" s="113"/>
      <c r="G173" s="101"/>
      <c r="H173" s="101"/>
      <c r="I173" s="101"/>
      <c r="J173" s="101"/>
      <c r="K173" s="114"/>
      <c r="L173" s="114">
        <f t="shared" si="34"/>
        <v>0</v>
      </c>
      <c r="M173" s="114">
        <f t="shared" si="35"/>
        <v>0</v>
      </c>
      <c r="N173" s="114">
        <f t="shared" si="36"/>
        <v>0</v>
      </c>
      <c r="O173" s="114">
        <f t="shared" si="37"/>
        <v>0</v>
      </c>
      <c r="P173" s="114">
        <f t="shared" si="38"/>
        <v>0</v>
      </c>
      <c r="R173" s="12"/>
    </row>
    <row r="174" spans="1:18" ht="15">
      <c r="A174" s="215"/>
      <c r="B174" s="215"/>
      <c r="C174" s="217" t="s">
        <v>197</v>
      </c>
      <c r="D174" s="218" t="s">
        <v>17</v>
      </c>
      <c r="E174" s="131">
        <v>31.185000000000002</v>
      </c>
      <c r="F174" s="113"/>
      <c r="G174" s="101"/>
      <c r="H174" s="101"/>
      <c r="I174" s="101"/>
      <c r="J174" s="101"/>
      <c r="K174" s="114"/>
      <c r="L174" s="114">
        <f t="shared" si="34"/>
        <v>0</v>
      </c>
      <c r="M174" s="114">
        <f t="shared" si="35"/>
        <v>0</v>
      </c>
      <c r="N174" s="114">
        <f t="shared" si="36"/>
        <v>0</v>
      </c>
      <c r="O174" s="114">
        <f t="shared" si="37"/>
        <v>0</v>
      </c>
      <c r="P174" s="114">
        <f t="shared" si="38"/>
        <v>0</v>
      </c>
      <c r="R174" s="12"/>
    </row>
    <row r="175" spans="1:18" ht="15">
      <c r="A175" s="215" t="s">
        <v>246</v>
      </c>
      <c r="B175" s="215" t="s">
        <v>115</v>
      </c>
      <c r="C175" s="216" t="s">
        <v>184</v>
      </c>
      <c r="D175" s="218" t="s">
        <v>17</v>
      </c>
      <c r="E175" s="127">
        <v>29.7</v>
      </c>
      <c r="F175" s="113"/>
      <c r="G175" s="101"/>
      <c r="H175" s="101"/>
      <c r="I175" s="101"/>
      <c r="J175" s="101"/>
      <c r="K175" s="114"/>
      <c r="L175" s="114">
        <f t="shared" si="34"/>
        <v>0</v>
      </c>
      <c r="M175" s="114">
        <f t="shared" si="35"/>
        <v>0</v>
      </c>
      <c r="N175" s="114">
        <f t="shared" si="36"/>
        <v>0</v>
      </c>
      <c r="O175" s="114">
        <f t="shared" si="37"/>
        <v>0</v>
      </c>
      <c r="P175" s="114">
        <f t="shared" si="38"/>
        <v>0</v>
      </c>
      <c r="R175" s="12"/>
    </row>
    <row r="176" spans="1:18" ht="15">
      <c r="A176" s="215"/>
      <c r="B176" s="215"/>
      <c r="C176" s="217" t="s">
        <v>185</v>
      </c>
      <c r="D176" s="218" t="s">
        <v>17</v>
      </c>
      <c r="E176" s="131">
        <v>32.67</v>
      </c>
      <c r="F176" s="113"/>
      <c r="G176" s="101"/>
      <c r="H176" s="101"/>
      <c r="I176" s="101"/>
      <c r="J176" s="101"/>
      <c r="K176" s="114"/>
      <c r="L176" s="114">
        <f aca="true" t="shared" si="39" ref="L176:L190">E176*F176</f>
        <v>0</v>
      </c>
      <c r="M176" s="114">
        <f aca="true" t="shared" si="40" ref="M176:M190">E176*H176</f>
        <v>0</v>
      </c>
      <c r="N176" s="114">
        <f aca="true" t="shared" si="41" ref="N176:N190">E176*I176</f>
        <v>0</v>
      </c>
      <c r="O176" s="114">
        <f aca="true" t="shared" si="42" ref="O176:O190">E176*J176</f>
        <v>0</v>
      </c>
      <c r="P176" s="114">
        <f t="shared" si="38"/>
        <v>0</v>
      </c>
      <c r="R176" s="12"/>
    </row>
    <row r="177" spans="1:18" ht="15">
      <c r="A177" s="215"/>
      <c r="B177" s="215"/>
      <c r="C177" s="217" t="s">
        <v>186</v>
      </c>
      <c r="D177" s="218" t="s">
        <v>30</v>
      </c>
      <c r="E177" s="132">
        <v>118.8</v>
      </c>
      <c r="F177" s="113"/>
      <c r="G177" s="101"/>
      <c r="H177" s="101"/>
      <c r="I177" s="101"/>
      <c r="J177" s="101"/>
      <c r="K177" s="114"/>
      <c r="L177" s="114">
        <f t="shared" si="39"/>
        <v>0</v>
      </c>
      <c r="M177" s="114">
        <f t="shared" si="40"/>
        <v>0</v>
      </c>
      <c r="N177" s="114">
        <f t="shared" si="41"/>
        <v>0</v>
      </c>
      <c r="O177" s="114">
        <f t="shared" si="42"/>
        <v>0</v>
      </c>
      <c r="P177" s="114">
        <f t="shared" si="38"/>
        <v>0</v>
      </c>
      <c r="R177" s="12"/>
    </row>
    <row r="178" spans="1:18" ht="15">
      <c r="A178" s="215" t="s">
        <v>247</v>
      </c>
      <c r="B178" s="215" t="s">
        <v>115</v>
      </c>
      <c r="C178" s="219" t="s">
        <v>199</v>
      </c>
      <c r="D178" s="218" t="s">
        <v>17</v>
      </c>
      <c r="E178" s="129">
        <v>29.7</v>
      </c>
      <c r="F178" s="113"/>
      <c r="G178" s="101"/>
      <c r="H178" s="101"/>
      <c r="I178" s="101"/>
      <c r="J178" s="101"/>
      <c r="K178" s="114"/>
      <c r="L178" s="114">
        <f t="shared" si="39"/>
        <v>0</v>
      </c>
      <c r="M178" s="114">
        <f t="shared" si="40"/>
        <v>0</v>
      </c>
      <c r="N178" s="114">
        <f t="shared" si="41"/>
        <v>0</v>
      </c>
      <c r="O178" s="114">
        <f t="shared" si="42"/>
        <v>0</v>
      </c>
      <c r="P178" s="114">
        <f t="shared" si="38"/>
        <v>0</v>
      </c>
      <c r="R178" s="12"/>
    </row>
    <row r="179" spans="1:18" ht="15">
      <c r="A179" s="215" t="s">
        <v>248</v>
      </c>
      <c r="B179" s="215" t="s">
        <v>115</v>
      </c>
      <c r="C179" s="134" t="s">
        <v>191</v>
      </c>
      <c r="D179" s="218" t="s">
        <v>17</v>
      </c>
      <c r="E179" s="127">
        <v>29.7</v>
      </c>
      <c r="F179" s="113"/>
      <c r="G179" s="101"/>
      <c r="H179" s="101"/>
      <c r="I179" s="101"/>
      <c r="J179" s="101"/>
      <c r="K179" s="114"/>
      <c r="L179" s="114">
        <f t="shared" si="39"/>
        <v>0</v>
      </c>
      <c r="M179" s="114">
        <f t="shared" si="40"/>
        <v>0</v>
      </c>
      <c r="N179" s="114">
        <f t="shared" si="41"/>
        <v>0</v>
      </c>
      <c r="O179" s="114">
        <f t="shared" si="42"/>
        <v>0</v>
      </c>
      <c r="P179" s="114">
        <f>SUM(M179:O179)</f>
        <v>0</v>
      </c>
      <c r="R179" s="12"/>
    </row>
    <row r="180" spans="1:18" ht="15">
      <c r="A180" s="215" t="s">
        <v>249</v>
      </c>
      <c r="B180" s="215" t="s">
        <v>115</v>
      </c>
      <c r="C180" s="219" t="s">
        <v>730</v>
      </c>
      <c r="D180" s="218" t="s">
        <v>17</v>
      </c>
      <c r="E180" s="129">
        <v>29.7</v>
      </c>
      <c r="F180" s="113"/>
      <c r="G180" s="101"/>
      <c r="H180" s="101"/>
      <c r="I180" s="101"/>
      <c r="J180" s="101"/>
      <c r="K180" s="114"/>
      <c r="L180" s="114">
        <f t="shared" si="39"/>
        <v>0</v>
      </c>
      <c r="M180" s="114">
        <f t="shared" si="40"/>
        <v>0</v>
      </c>
      <c r="N180" s="114">
        <f t="shared" si="41"/>
        <v>0</v>
      </c>
      <c r="O180" s="114">
        <f t="shared" si="42"/>
        <v>0</v>
      </c>
      <c r="P180" s="114">
        <f t="shared" si="38"/>
        <v>0</v>
      </c>
      <c r="R180" s="12"/>
    </row>
    <row r="181" spans="1:18" ht="15">
      <c r="A181" s="215"/>
      <c r="B181" s="215"/>
      <c r="C181" s="199" t="s">
        <v>203</v>
      </c>
      <c r="D181" s="218"/>
      <c r="E181" s="131"/>
      <c r="F181" s="113"/>
      <c r="G181" s="101"/>
      <c r="H181" s="101"/>
      <c r="I181" s="101"/>
      <c r="J181" s="101"/>
      <c r="K181" s="114"/>
      <c r="L181" s="114">
        <f t="shared" si="39"/>
        <v>0</v>
      </c>
      <c r="M181" s="114">
        <f t="shared" si="40"/>
        <v>0</v>
      </c>
      <c r="N181" s="114">
        <f t="shared" si="41"/>
        <v>0</v>
      </c>
      <c r="O181" s="114">
        <f t="shared" si="42"/>
        <v>0</v>
      </c>
      <c r="P181" s="114">
        <f t="shared" si="38"/>
        <v>0</v>
      </c>
      <c r="R181" s="12"/>
    </row>
    <row r="182" spans="1:18" ht="15">
      <c r="A182" s="215" t="s">
        <v>250</v>
      </c>
      <c r="B182" s="215" t="s">
        <v>115</v>
      </c>
      <c r="C182" s="220" t="s">
        <v>204</v>
      </c>
      <c r="D182" s="218" t="s">
        <v>17</v>
      </c>
      <c r="E182" s="133">
        <v>369.09999999999997</v>
      </c>
      <c r="F182" s="113"/>
      <c r="G182" s="101"/>
      <c r="H182" s="101"/>
      <c r="I182" s="101"/>
      <c r="J182" s="101"/>
      <c r="K182" s="114"/>
      <c r="L182" s="114">
        <f t="shared" si="39"/>
        <v>0</v>
      </c>
      <c r="M182" s="114">
        <f t="shared" si="40"/>
        <v>0</v>
      </c>
      <c r="N182" s="114">
        <f t="shared" si="41"/>
        <v>0</v>
      </c>
      <c r="O182" s="114">
        <f t="shared" si="42"/>
        <v>0</v>
      </c>
      <c r="P182" s="114">
        <f t="shared" si="38"/>
        <v>0</v>
      </c>
      <c r="R182" s="12"/>
    </row>
    <row r="183" spans="1:18" ht="15">
      <c r="A183" s="215"/>
      <c r="B183" s="215"/>
      <c r="C183" s="221" t="s">
        <v>205</v>
      </c>
      <c r="D183" s="218" t="s">
        <v>17</v>
      </c>
      <c r="E183" s="133">
        <v>406.01</v>
      </c>
      <c r="F183" s="113"/>
      <c r="G183" s="101"/>
      <c r="H183" s="101"/>
      <c r="I183" s="101"/>
      <c r="J183" s="101"/>
      <c r="K183" s="114"/>
      <c r="L183" s="114">
        <f t="shared" si="39"/>
        <v>0</v>
      </c>
      <c r="M183" s="114">
        <f t="shared" si="40"/>
        <v>0</v>
      </c>
      <c r="N183" s="114">
        <f t="shared" si="41"/>
        <v>0</v>
      </c>
      <c r="O183" s="114">
        <f t="shared" si="42"/>
        <v>0</v>
      </c>
      <c r="P183" s="114">
        <f t="shared" si="38"/>
        <v>0</v>
      </c>
      <c r="R183" s="12"/>
    </row>
    <row r="184" spans="1:18" ht="15">
      <c r="A184" s="215"/>
      <c r="B184" s="215"/>
      <c r="C184" s="221" t="s">
        <v>206</v>
      </c>
      <c r="D184" s="222" t="s">
        <v>77</v>
      </c>
      <c r="E184" s="133">
        <v>1660.9499999999998</v>
      </c>
      <c r="F184" s="113"/>
      <c r="G184" s="101"/>
      <c r="H184" s="101"/>
      <c r="I184" s="101"/>
      <c r="J184" s="101"/>
      <c r="K184" s="114"/>
      <c r="L184" s="114">
        <f t="shared" si="39"/>
        <v>0</v>
      </c>
      <c r="M184" s="114">
        <f t="shared" si="40"/>
        <v>0</v>
      </c>
      <c r="N184" s="114">
        <f t="shared" si="41"/>
        <v>0</v>
      </c>
      <c r="O184" s="114">
        <f t="shared" si="42"/>
        <v>0</v>
      </c>
      <c r="P184" s="114">
        <f t="shared" si="38"/>
        <v>0</v>
      </c>
      <c r="R184" s="12"/>
    </row>
    <row r="185" spans="1:18" ht="15">
      <c r="A185" s="215"/>
      <c r="B185" s="215"/>
      <c r="C185" s="221" t="s">
        <v>172</v>
      </c>
      <c r="D185" s="222" t="s">
        <v>77</v>
      </c>
      <c r="E185" s="133">
        <v>184.54999999999998</v>
      </c>
      <c r="F185" s="113"/>
      <c r="G185" s="101"/>
      <c r="H185" s="101"/>
      <c r="I185" s="101"/>
      <c r="J185" s="101"/>
      <c r="K185" s="114"/>
      <c r="L185" s="114">
        <f t="shared" si="39"/>
        <v>0</v>
      </c>
      <c r="M185" s="114">
        <f t="shared" si="40"/>
        <v>0</v>
      </c>
      <c r="N185" s="114">
        <f t="shared" si="41"/>
        <v>0</v>
      </c>
      <c r="O185" s="114">
        <f t="shared" si="42"/>
        <v>0</v>
      </c>
      <c r="P185" s="114">
        <f t="shared" si="38"/>
        <v>0</v>
      </c>
      <c r="R185" s="12"/>
    </row>
    <row r="186" spans="1:18" ht="15">
      <c r="A186" s="215" t="s">
        <v>251</v>
      </c>
      <c r="B186" s="215" t="s">
        <v>115</v>
      </c>
      <c r="C186" s="216" t="s">
        <v>207</v>
      </c>
      <c r="D186" s="218" t="s">
        <v>17</v>
      </c>
      <c r="E186" s="131">
        <v>256.3</v>
      </c>
      <c r="F186" s="113"/>
      <c r="G186" s="101"/>
      <c r="H186" s="101"/>
      <c r="I186" s="101"/>
      <c r="J186" s="101"/>
      <c r="K186" s="114"/>
      <c r="L186" s="114">
        <f t="shared" si="39"/>
        <v>0</v>
      </c>
      <c r="M186" s="114">
        <f t="shared" si="40"/>
        <v>0</v>
      </c>
      <c r="N186" s="114">
        <f t="shared" si="41"/>
        <v>0</v>
      </c>
      <c r="O186" s="114">
        <f t="shared" si="42"/>
        <v>0</v>
      </c>
      <c r="P186" s="114">
        <f t="shared" si="38"/>
        <v>0</v>
      </c>
      <c r="R186" s="12"/>
    </row>
    <row r="187" spans="1:18" ht="15">
      <c r="A187" s="215" t="s">
        <v>252</v>
      </c>
      <c r="B187" s="215" t="s">
        <v>115</v>
      </c>
      <c r="C187" s="216" t="s">
        <v>208</v>
      </c>
      <c r="D187" s="218" t="s">
        <v>17</v>
      </c>
      <c r="E187" s="131">
        <v>1388.7</v>
      </c>
      <c r="F187" s="113"/>
      <c r="G187" s="101"/>
      <c r="H187" s="101"/>
      <c r="I187" s="101"/>
      <c r="J187" s="101"/>
      <c r="K187" s="114"/>
      <c r="L187" s="114">
        <f t="shared" si="39"/>
        <v>0</v>
      </c>
      <c r="M187" s="114">
        <f t="shared" si="40"/>
        <v>0</v>
      </c>
      <c r="N187" s="114">
        <f t="shared" si="41"/>
        <v>0</v>
      </c>
      <c r="O187" s="114">
        <f t="shared" si="42"/>
        <v>0</v>
      </c>
      <c r="P187" s="114">
        <f t="shared" si="38"/>
        <v>0</v>
      </c>
      <c r="R187" s="12"/>
    </row>
    <row r="188" spans="1:18" ht="15">
      <c r="A188" s="215" t="s">
        <v>253</v>
      </c>
      <c r="B188" s="215" t="s">
        <v>115</v>
      </c>
      <c r="C188" s="216" t="s">
        <v>209</v>
      </c>
      <c r="D188" s="218" t="s">
        <v>180</v>
      </c>
      <c r="E188" s="131">
        <v>1480.5</v>
      </c>
      <c r="F188" s="113"/>
      <c r="G188" s="101"/>
      <c r="H188" s="101"/>
      <c r="I188" s="101"/>
      <c r="J188" s="101"/>
      <c r="K188" s="114"/>
      <c r="L188" s="114">
        <f t="shared" si="39"/>
        <v>0</v>
      </c>
      <c r="M188" s="114">
        <f t="shared" si="40"/>
        <v>0</v>
      </c>
      <c r="N188" s="114">
        <f t="shared" si="41"/>
        <v>0</v>
      </c>
      <c r="O188" s="114">
        <f t="shared" si="42"/>
        <v>0</v>
      </c>
      <c r="P188" s="114">
        <f t="shared" si="38"/>
        <v>0</v>
      </c>
      <c r="R188" s="12"/>
    </row>
    <row r="189" spans="1:18" ht="15">
      <c r="A189" s="215" t="s">
        <v>254</v>
      </c>
      <c r="B189" s="215" t="s">
        <v>115</v>
      </c>
      <c r="C189" s="216" t="s">
        <v>210</v>
      </c>
      <c r="D189" s="218" t="s">
        <v>180</v>
      </c>
      <c r="E189" s="131">
        <v>332.19</v>
      </c>
      <c r="F189" s="113"/>
      <c r="G189" s="101"/>
      <c r="H189" s="101"/>
      <c r="I189" s="101"/>
      <c r="J189" s="101"/>
      <c r="K189" s="114"/>
      <c r="L189" s="114">
        <f t="shared" si="39"/>
        <v>0</v>
      </c>
      <c r="M189" s="114">
        <f t="shared" si="40"/>
        <v>0</v>
      </c>
      <c r="N189" s="114">
        <f t="shared" si="41"/>
        <v>0</v>
      </c>
      <c r="O189" s="114">
        <f t="shared" si="42"/>
        <v>0</v>
      </c>
      <c r="P189" s="114">
        <f t="shared" si="38"/>
        <v>0</v>
      </c>
      <c r="R189" s="12"/>
    </row>
    <row r="190" spans="1:18" ht="15">
      <c r="A190" s="214"/>
      <c r="B190" s="215"/>
      <c r="C190" s="217"/>
      <c r="D190" s="214"/>
      <c r="E190" s="198"/>
      <c r="F190" s="113"/>
      <c r="G190" s="101"/>
      <c r="H190" s="101"/>
      <c r="I190" s="101"/>
      <c r="J190" s="101"/>
      <c r="K190" s="114"/>
      <c r="L190" s="114">
        <f t="shared" si="39"/>
        <v>0</v>
      </c>
      <c r="M190" s="114">
        <f t="shared" si="40"/>
        <v>0</v>
      </c>
      <c r="N190" s="114">
        <f t="shared" si="41"/>
        <v>0</v>
      </c>
      <c r="O190" s="114">
        <f t="shared" si="42"/>
        <v>0</v>
      </c>
      <c r="P190" s="114">
        <f aca="true" t="shared" si="43" ref="P190:P195">SUM(M190:O190)</f>
        <v>0</v>
      </c>
      <c r="R190" s="12"/>
    </row>
    <row r="191" spans="1:18" ht="15">
      <c r="A191" s="214"/>
      <c r="B191" s="215"/>
      <c r="C191" s="200" t="s">
        <v>127</v>
      </c>
      <c r="D191" s="201"/>
      <c r="E191" s="200"/>
      <c r="F191" s="121"/>
      <c r="G191" s="121"/>
      <c r="H191" s="121"/>
      <c r="I191" s="121"/>
      <c r="J191" s="121"/>
      <c r="K191" s="121"/>
      <c r="L191" s="121">
        <f>SUM(L113:L190)</f>
        <v>0</v>
      </c>
      <c r="M191" s="121">
        <f>SUM(M113:M190)</f>
        <v>0</v>
      </c>
      <c r="N191" s="121">
        <f>SUM(N113:N190)</f>
        <v>0</v>
      </c>
      <c r="O191" s="121">
        <f>SUM(O113:O190)</f>
        <v>0</v>
      </c>
      <c r="P191" s="121">
        <f t="shared" si="43"/>
        <v>0</v>
      </c>
      <c r="R191" s="12"/>
    </row>
    <row r="192" spans="1:18" ht="15">
      <c r="A192" s="197">
        <v>7</v>
      </c>
      <c r="B192" s="215"/>
      <c r="C192" s="197" t="s">
        <v>329</v>
      </c>
      <c r="D192" s="214"/>
      <c r="E192" s="198"/>
      <c r="F192" s="113"/>
      <c r="G192" s="101"/>
      <c r="H192" s="101"/>
      <c r="I192" s="101"/>
      <c r="J192" s="101"/>
      <c r="K192" s="114"/>
      <c r="L192" s="114">
        <f aca="true" t="shared" si="44" ref="L192:L214">E192*F192</f>
        <v>0</v>
      </c>
      <c r="M192" s="114">
        <f aca="true" t="shared" si="45" ref="M192:M214">E192*H192</f>
        <v>0</v>
      </c>
      <c r="N192" s="114">
        <f aca="true" t="shared" si="46" ref="N192:N214">E192*I192</f>
        <v>0</v>
      </c>
      <c r="O192" s="114">
        <f aca="true" t="shared" si="47" ref="O192:O214">E192*J192</f>
        <v>0</v>
      </c>
      <c r="P192" s="114">
        <f t="shared" si="43"/>
        <v>0</v>
      </c>
      <c r="R192" s="12"/>
    </row>
    <row r="193" spans="1:18" ht="60">
      <c r="A193" s="215" t="s">
        <v>273</v>
      </c>
      <c r="B193" s="215" t="s">
        <v>115</v>
      </c>
      <c r="C193" s="220" t="s">
        <v>255</v>
      </c>
      <c r="D193" s="218" t="s">
        <v>17</v>
      </c>
      <c r="E193" s="128">
        <v>301.30000000000007</v>
      </c>
      <c r="F193" s="113"/>
      <c r="G193" s="101"/>
      <c r="H193" s="101"/>
      <c r="I193" s="101"/>
      <c r="J193" s="101"/>
      <c r="K193" s="114"/>
      <c r="L193" s="114">
        <f t="shared" si="44"/>
        <v>0</v>
      </c>
      <c r="M193" s="114">
        <f t="shared" si="45"/>
        <v>0</v>
      </c>
      <c r="N193" s="114">
        <f t="shared" si="46"/>
        <v>0</v>
      </c>
      <c r="O193" s="114">
        <f t="shared" si="47"/>
        <v>0</v>
      </c>
      <c r="P193" s="114">
        <f t="shared" si="43"/>
        <v>0</v>
      </c>
      <c r="R193" s="12"/>
    </row>
    <row r="194" spans="1:18" ht="15">
      <c r="A194" s="215" t="s">
        <v>274</v>
      </c>
      <c r="B194" s="215" t="s">
        <v>115</v>
      </c>
      <c r="C194" s="220" t="s">
        <v>256</v>
      </c>
      <c r="D194" s="222" t="s">
        <v>30</v>
      </c>
      <c r="E194" s="128">
        <v>11</v>
      </c>
      <c r="F194" s="113"/>
      <c r="G194" s="101"/>
      <c r="H194" s="101"/>
      <c r="I194" s="101"/>
      <c r="J194" s="101"/>
      <c r="K194" s="114"/>
      <c r="L194" s="114">
        <f t="shared" si="44"/>
        <v>0</v>
      </c>
      <c r="M194" s="114">
        <f t="shared" si="45"/>
        <v>0</v>
      </c>
      <c r="N194" s="114">
        <f t="shared" si="46"/>
        <v>0</v>
      </c>
      <c r="O194" s="114">
        <f t="shared" si="47"/>
        <v>0</v>
      </c>
      <c r="P194" s="114">
        <f t="shared" si="43"/>
        <v>0</v>
      </c>
      <c r="R194" s="12"/>
    </row>
    <row r="195" spans="1:18" ht="45">
      <c r="A195" s="215" t="s">
        <v>275</v>
      </c>
      <c r="B195" s="215" t="s">
        <v>115</v>
      </c>
      <c r="C195" s="220" t="s">
        <v>257</v>
      </c>
      <c r="D195" s="218" t="s">
        <v>17</v>
      </c>
      <c r="E195" s="128">
        <v>301.30000000000007</v>
      </c>
      <c r="F195" s="113"/>
      <c r="G195" s="101"/>
      <c r="H195" s="101"/>
      <c r="I195" s="101"/>
      <c r="J195" s="101"/>
      <c r="K195" s="114"/>
      <c r="L195" s="114">
        <f t="shared" si="44"/>
        <v>0</v>
      </c>
      <c r="M195" s="114">
        <f t="shared" si="45"/>
        <v>0</v>
      </c>
      <c r="N195" s="114">
        <f t="shared" si="46"/>
        <v>0</v>
      </c>
      <c r="O195" s="114">
        <f t="shared" si="47"/>
        <v>0</v>
      </c>
      <c r="P195" s="114">
        <f t="shared" si="43"/>
        <v>0</v>
      </c>
      <c r="R195" s="12"/>
    </row>
    <row r="196" spans="1:18" ht="30">
      <c r="A196" s="215" t="s">
        <v>276</v>
      </c>
      <c r="B196" s="215" t="s">
        <v>115</v>
      </c>
      <c r="C196" s="220" t="s">
        <v>258</v>
      </c>
      <c r="D196" s="218" t="s">
        <v>17</v>
      </c>
      <c r="E196" s="128">
        <v>301.30000000000007</v>
      </c>
      <c r="F196" s="113"/>
      <c r="G196" s="101"/>
      <c r="H196" s="101"/>
      <c r="I196" s="101"/>
      <c r="J196" s="101"/>
      <c r="K196" s="114"/>
      <c r="L196" s="114">
        <f t="shared" si="44"/>
        <v>0</v>
      </c>
      <c r="M196" s="114">
        <f t="shared" si="45"/>
        <v>0</v>
      </c>
      <c r="N196" s="114">
        <f t="shared" si="46"/>
        <v>0</v>
      </c>
      <c r="O196" s="114">
        <f t="shared" si="47"/>
        <v>0</v>
      </c>
      <c r="P196" s="114">
        <f aca="true" t="shared" si="48" ref="P196:P209">SUM(M196:O196)</f>
        <v>0</v>
      </c>
      <c r="R196" s="12"/>
    </row>
    <row r="197" spans="1:18" ht="30">
      <c r="A197" s="215" t="s">
        <v>277</v>
      </c>
      <c r="B197" s="215" t="s">
        <v>115</v>
      </c>
      <c r="C197" s="223" t="s">
        <v>259</v>
      </c>
      <c r="D197" s="224" t="s">
        <v>17</v>
      </c>
      <c r="E197" s="129">
        <v>1607.2</v>
      </c>
      <c r="F197" s="113"/>
      <c r="G197" s="101"/>
      <c r="H197" s="101"/>
      <c r="I197" s="101"/>
      <c r="J197" s="101"/>
      <c r="K197" s="114"/>
      <c r="L197" s="114">
        <f t="shared" si="44"/>
        <v>0</v>
      </c>
      <c r="M197" s="114">
        <f t="shared" si="45"/>
        <v>0</v>
      </c>
      <c r="N197" s="114">
        <f t="shared" si="46"/>
        <v>0</v>
      </c>
      <c r="O197" s="114">
        <f t="shared" si="47"/>
        <v>0</v>
      </c>
      <c r="P197" s="114">
        <f t="shared" si="48"/>
        <v>0</v>
      </c>
      <c r="R197" s="12"/>
    </row>
    <row r="198" spans="1:18" ht="15">
      <c r="A198" s="215"/>
      <c r="B198" s="215"/>
      <c r="C198" s="221" t="s">
        <v>260</v>
      </c>
      <c r="D198" s="224" t="s">
        <v>17</v>
      </c>
      <c r="E198" s="129">
        <v>1687.5600000000002</v>
      </c>
      <c r="F198" s="113"/>
      <c r="G198" s="101"/>
      <c r="H198" s="101"/>
      <c r="I198" s="101"/>
      <c r="J198" s="101"/>
      <c r="K198" s="114"/>
      <c r="L198" s="114">
        <f t="shared" si="44"/>
        <v>0</v>
      </c>
      <c r="M198" s="114">
        <f t="shared" si="45"/>
        <v>0</v>
      </c>
      <c r="N198" s="114">
        <f t="shared" si="46"/>
        <v>0</v>
      </c>
      <c r="O198" s="114">
        <f t="shared" si="47"/>
        <v>0</v>
      </c>
      <c r="P198" s="114">
        <f t="shared" si="48"/>
        <v>0</v>
      </c>
      <c r="R198" s="12"/>
    </row>
    <row r="199" spans="1:18" ht="15">
      <c r="A199" s="215"/>
      <c r="B199" s="215"/>
      <c r="C199" s="221" t="s">
        <v>261</v>
      </c>
      <c r="D199" s="224" t="s">
        <v>14</v>
      </c>
      <c r="E199" s="129">
        <v>1417.5504</v>
      </c>
      <c r="F199" s="113"/>
      <c r="G199" s="101"/>
      <c r="H199" s="101"/>
      <c r="I199" s="101"/>
      <c r="J199" s="101"/>
      <c r="K199" s="114"/>
      <c r="L199" s="114">
        <f t="shared" si="44"/>
        <v>0</v>
      </c>
      <c r="M199" s="114">
        <f t="shared" si="45"/>
        <v>0</v>
      </c>
      <c r="N199" s="114">
        <f t="shared" si="46"/>
        <v>0</v>
      </c>
      <c r="O199" s="114">
        <f t="shared" si="47"/>
        <v>0</v>
      </c>
      <c r="P199" s="114">
        <f t="shared" si="48"/>
        <v>0</v>
      </c>
      <c r="R199" s="12"/>
    </row>
    <row r="200" spans="1:18" ht="15">
      <c r="A200" s="215"/>
      <c r="B200" s="215"/>
      <c r="C200" s="221" t="s">
        <v>262</v>
      </c>
      <c r="D200" s="224" t="s">
        <v>14</v>
      </c>
      <c r="E200" s="129">
        <v>2818.2252000000003</v>
      </c>
      <c r="F200" s="113"/>
      <c r="G200" s="101"/>
      <c r="H200" s="101"/>
      <c r="I200" s="101"/>
      <c r="J200" s="101"/>
      <c r="K200" s="114"/>
      <c r="L200" s="114">
        <f t="shared" si="44"/>
        <v>0</v>
      </c>
      <c r="M200" s="114">
        <f t="shared" si="45"/>
        <v>0</v>
      </c>
      <c r="N200" s="114">
        <f t="shared" si="46"/>
        <v>0</v>
      </c>
      <c r="O200" s="114">
        <f t="shared" si="47"/>
        <v>0</v>
      </c>
      <c r="P200" s="114">
        <f t="shared" si="48"/>
        <v>0</v>
      </c>
      <c r="R200" s="12"/>
    </row>
    <row r="201" spans="1:18" ht="15">
      <c r="A201" s="215"/>
      <c r="B201" s="215"/>
      <c r="C201" s="221" t="s">
        <v>263</v>
      </c>
      <c r="D201" s="224" t="s">
        <v>14</v>
      </c>
      <c r="E201" s="129">
        <v>1350.048</v>
      </c>
      <c r="F201" s="113"/>
      <c r="G201" s="101"/>
      <c r="H201" s="101"/>
      <c r="I201" s="101"/>
      <c r="J201" s="101"/>
      <c r="K201" s="114"/>
      <c r="L201" s="114">
        <f t="shared" si="44"/>
        <v>0</v>
      </c>
      <c r="M201" s="114">
        <f t="shared" si="45"/>
        <v>0</v>
      </c>
      <c r="N201" s="114">
        <f t="shared" si="46"/>
        <v>0</v>
      </c>
      <c r="O201" s="114">
        <f t="shared" si="47"/>
        <v>0</v>
      </c>
      <c r="P201" s="114">
        <f t="shared" si="48"/>
        <v>0</v>
      </c>
      <c r="R201" s="12"/>
    </row>
    <row r="202" spans="1:18" ht="15">
      <c r="A202" s="215"/>
      <c r="B202" s="215"/>
      <c r="C202" s="221" t="s">
        <v>264</v>
      </c>
      <c r="D202" s="224" t="s">
        <v>14</v>
      </c>
      <c r="E202" s="129">
        <v>877.5312000000001</v>
      </c>
      <c r="F202" s="113"/>
      <c r="G202" s="101"/>
      <c r="H202" s="101"/>
      <c r="I202" s="101"/>
      <c r="J202" s="101"/>
      <c r="K202" s="114"/>
      <c r="L202" s="114">
        <f t="shared" si="44"/>
        <v>0</v>
      </c>
      <c r="M202" s="114">
        <f t="shared" si="45"/>
        <v>0</v>
      </c>
      <c r="N202" s="114">
        <f t="shared" si="46"/>
        <v>0</v>
      </c>
      <c r="O202" s="114">
        <f t="shared" si="47"/>
        <v>0</v>
      </c>
      <c r="P202" s="114">
        <f t="shared" si="48"/>
        <v>0</v>
      </c>
      <c r="R202" s="12"/>
    </row>
    <row r="203" spans="1:18" ht="15">
      <c r="A203" s="215"/>
      <c r="B203" s="215"/>
      <c r="C203" s="221" t="s">
        <v>265</v>
      </c>
      <c r="D203" s="224" t="s">
        <v>54</v>
      </c>
      <c r="E203" s="130">
        <v>1130.6652000000001</v>
      </c>
      <c r="F203" s="113"/>
      <c r="G203" s="101"/>
      <c r="H203" s="101"/>
      <c r="I203" s="101"/>
      <c r="J203" s="101"/>
      <c r="K203" s="114"/>
      <c r="L203" s="114">
        <f t="shared" si="44"/>
        <v>0</v>
      </c>
      <c r="M203" s="114">
        <f t="shared" si="45"/>
        <v>0</v>
      </c>
      <c r="N203" s="114">
        <f t="shared" si="46"/>
        <v>0</v>
      </c>
      <c r="O203" s="114">
        <f t="shared" si="47"/>
        <v>0</v>
      </c>
      <c r="P203" s="114">
        <f t="shared" si="48"/>
        <v>0</v>
      </c>
      <c r="R203" s="12"/>
    </row>
    <row r="204" spans="1:18" ht="15">
      <c r="A204" s="215"/>
      <c r="B204" s="215"/>
      <c r="C204" s="221" t="s">
        <v>266</v>
      </c>
      <c r="D204" s="224" t="s">
        <v>54</v>
      </c>
      <c r="E204" s="130">
        <v>1130.6652000000001</v>
      </c>
      <c r="F204" s="113"/>
      <c r="G204" s="101"/>
      <c r="H204" s="101"/>
      <c r="I204" s="101"/>
      <c r="J204" s="101"/>
      <c r="K204" s="114"/>
      <c r="L204" s="114">
        <f t="shared" si="44"/>
        <v>0</v>
      </c>
      <c r="M204" s="114">
        <f t="shared" si="45"/>
        <v>0</v>
      </c>
      <c r="N204" s="114">
        <f t="shared" si="46"/>
        <v>0</v>
      </c>
      <c r="O204" s="114">
        <f t="shared" si="47"/>
        <v>0</v>
      </c>
      <c r="P204" s="114">
        <f t="shared" si="48"/>
        <v>0</v>
      </c>
      <c r="R204" s="12"/>
    </row>
    <row r="205" spans="1:18" ht="15">
      <c r="A205" s="215"/>
      <c r="B205" s="215"/>
      <c r="C205" s="221" t="s">
        <v>267</v>
      </c>
      <c r="D205" s="224" t="s">
        <v>54</v>
      </c>
      <c r="E205" s="130">
        <v>1130.6652000000001</v>
      </c>
      <c r="F205" s="113"/>
      <c r="G205" s="101"/>
      <c r="H205" s="101"/>
      <c r="I205" s="101"/>
      <c r="J205" s="101"/>
      <c r="K205" s="114"/>
      <c r="L205" s="114">
        <f t="shared" si="44"/>
        <v>0</v>
      </c>
      <c r="M205" s="114">
        <f t="shared" si="45"/>
        <v>0</v>
      </c>
      <c r="N205" s="114">
        <f t="shared" si="46"/>
        <v>0</v>
      </c>
      <c r="O205" s="114">
        <f t="shared" si="47"/>
        <v>0</v>
      </c>
      <c r="P205" s="114">
        <f t="shared" si="48"/>
        <v>0</v>
      </c>
      <c r="R205" s="12"/>
    </row>
    <row r="206" spans="1:18" ht="30">
      <c r="A206" s="215" t="s">
        <v>278</v>
      </c>
      <c r="B206" s="215" t="s">
        <v>115</v>
      </c>
      <c r="C206" s="216" t="s">
        <v>268</v>
      </c>
      <c r="D206" s="218" t="s">
        <v>17</v>
      </c>
      <c r="E206" s="131">
        <v>14.5</v>
      </c>
      <c r="F206" s="113"/>
      <c r="G206" s="101"/>
      <c r="H206" s="101"/>
      <c r="I206" s="101"/>
      <c r="J206" s="101"/>
      <c r="K206" s="114"/>
      <c r="L206" s="114">
        <f t="shared" si="44"/>
        <v>0</v>
      </c>
      <c r="M206" s="114">
        <f t="shared" si="45"/>
        <v>0</v>
      </c>
      <c r="N206" s="114">
        <f t="shared" si="46"/>
        <v>0</v>
      </c>
      <c r="O206" s="114">
        <f t="shared" si="47"/>
        <v>0</v>
      </c>
      <c r="P206" s="114">
        <f t="shared" si="48"/>
        <v>0</v>
      </c>
      <c r="R206" s="12"/>
    </row>
    <row r="207" spans="1:18" ht="15">
      <c r="A207" s="215"/>
      <c r="B207" s="215"/>
      <c r="C207" s="217" t="s">
        <v>269</v>
      </c>
      <c r="D207" s="218" t="s">
        <v>77</v>
      </c>
      <c r="E207" s="131">
        <v>46.400000000000006</v>
      </c>
      <c r="F207" s="113"/>
      <c r="G207" s="101"/>
      <c r="H207" s="101"/>
      <c r="I207" s="101"/>
      <c r="J207" s="101"/>
      <c r="K207" s="114"/>
      <c r="L207" s="114">
        <f t="shared" si="44"/>
        <v>0</v>
      </c>
      <c r="M207" s="114">
        <f t="shared" si="45"/>
        <v>0</v>
      </c>
      <c r="N207" s="114">
        <f t="shared" si="46"/>
        <v>0</v>
      </c>
      <c r="O207" s="114">
        <f t="shared" si="47"/>
        <v>0</v>
      </c>
      <c r="P207" s="114">
        <f t="shared" si="48"/>
        <v>0</v>
      </c>
      <c r="R207" s="12"/>
    </row>
    <row r="208" spans="1:18" ht="15">
      <c r="A208" s="215"/>
      <c r="B208" s="215"/>
      <c r="C208" s="217" t="s">
        <v>149</v>
      </c>
      <c r="D208" s="218" t="s">
        <v>93</v>
      </c>
      <c r="E208" s="131">
        <v>1.4500000000000002</v>
      </c>
      <c r="F208" s="113"/>
      <c r="G208" s="101"/>
      <c r="H208" s="101"/>
      <c r="I208" s="101"/>
      <c r="J208" s="101"/>
      <c r="K208" s="114"/>
      <c r="L208" s="114">
        <f t="shared" si="44"/>
        <v>0</v>
      </c>
      <c r="M208" s="114">
        <f t="shared" si="45"/>
        <v>0</v>
      </c>
      <c r="N208" s="114">
        <f t="shared" si="46"/>
        <v>0</v>
      </c>
      <c r="O208" s="114">
        <f t="shared" si="47"/>
        <v>0</v>
      </c>
      <c r="P208" s="114">
        <f t="shared" si="48"/>
        <v>0</v>
      </c>
      <c r="R208" s="12"/>
    </row>
    <row r="209" spans="1:18" ht="30">
      <c r="A209" s="215" t="s">
        <v>279</v>
      </c>
      <c r="B209" s="215" t="s">
        <v>115</v>
      </c>
      <c r="C209" s="216" t="s">
        <v>270</v>
      </c>
      <c r="D209" s="218" t="s">
        <v>17</v>
      </c>
      <c r="E209" s="131">
        <v>315.80000000000007</v>
      </c>
      <c r="F209" s="113"/>
      <c r="G209" s="101"/>
      <c r="H209" s="101"/>
      <c r="I209" s="101"/>
      <c r="J209" s="101"/>
      <c r="K209" s="114"/>
      <c r="L209" s="114">
        <f t="shared" si="44"/>
        <v>0</v>
      </c>
      <c r="M209" s="114">
        <f t="shared" si="45"/>
        <v>0</v>
      </c>
      <c r="N209" s="114">
        <f t="shared" si="46"/>
        <v>0</v>
      </c>
      <c r="O209" s="114">
        <f t="shared" si="47"/>
        <v>0</v>
      </c>
      <c r="P209" s="114">
        <f t="shared" si="48"/>
        <v>0</v>
      </c>
      <c r="R209" s="12"/>
    </row>
    <row r="210" spans="1:18" ht="15">
      <c r="A210" s="215"/>
      <c r="B210" s="215"/>
      <c r="C210" s="217" t="s">
        <v>148</v>
      </c>
      <c r="D210" s="218" t="s">
        <v>77</v>
      </c>
      <c r="E210" s="131">
        <v>694.7600000000002</v>
      </c>
      <c r="F210" s="113"/>
      <c r="G210" s="101"/>
      <c r="H210" s="101"/>
      <c r="I210" s="101"/>
      <c r="J210" s="101"/>
      <c r="K210" s="114"/>
      <c r="L210" s="114">
        <f t="shared" si="44"/>
        <v>0</v>
      </c>
      <c r="M210" s="114">
        <f t="shared" si="45"/>
        <v>0</v>
      </c>
      <c r="N210" s="114">
        <f t="shared" si="46"/>
        <v>0</v>
      </c>
      <c r="O210" s="114">
        <f t="shared" si="47"/>
        <v>0</v>
      </c>
      <c r="P210" s="114">
        <f aca="true" t="shared" si="49" ref="P210:P218">SUM(M210:O210)</f>
        <v>0</v>
      </c>
      <c r="R210" s="12"/>
    </row>
    <row r="211" spans="1:18" ht="15">
      <c r="A211" s="215"/>
      <c r="B211" s="215"/>
      <c r="C211" s="217" t="s">
        <v>149</v>
      </c>
      <c r="D211" s="218" t="s">
        <v>93</v>
      </c>
      <c r="E211" s="131">
        <v>31.58000000000001</v>
      </c>
      <c r="F211" s="113"/>
      <c r="G211" s="101"/>
      <c r="H211" s="101"/>
      <c r="I211" s="101"/>
      <c r="J211" s="101"/>
      <c r="K211" s="114"/>
      <c r="L211" s="114">
        <f t="shared" si="44"/>
        <v>0</v>
      </c>
      <c r="M211" s="114">
        <f t="shared" si="45"/>
        <v>0</v>
      </c>
      <c r="N211" s="114">
        <f t="shared" si="46"/>
        <v>0</v>
      </c>
      <c r="O211" s="114">
        <f t="shared" si="47"/>
        <v>0</v>
      </c>
      <c r="P211" s="114">
        <f t="shared" si="49"/>
        <v>0</v>
      </c>
      <c r="R211" s="12"/>
    </row>
    <row r="212" spans="1:18" ht="30">
      <c r="A212" s="215" t="s">
        <v>280</v>
      </c>
      <c r="B212" s="215" t="s">
        <v>115</v>
      </c>
      <c r="C212" s="219" t="s">
        <v>271</v>
      </c>
      <c r="D212" s="225" t="s">
        <v>17</v>
      </c>
      <c r="E212" s="128">
        <v>330.30000000000007</v>
      </c>
      <c r="F212" s="113"/>
      <c r="G212" s="101"/>
      <c r="H212" s="101"/>
      <c r="I212" s="101"/>
      <c r="J212" s="101"/>
      <c r="K212" s="114"/>
      <c r="L212" s="114">
        <f t="shared" si="44"/>
        <v>0</v>
      </c>
      <c r="M212" s="114">
        <f t="shared" si="45"/>
        <v>0</v>
      </c>
      <c r="N212" s="114">
        <f t="shared" si="46"/>
        <v>0</v>
      </c>
      <c r="O212" s="114">
        <f t="shared" si="47"/>
        <v>0</v>
      </c>
      <c r="P212" s="114">
        <f t="shared" si="49"/>
        <v>0</v>
      </c>
      <c r="R212" s="12"/>
    </row>
    <row r="213" spans="1:18" ht="30">
      <c r="A213" s="215" t="s">
        <v>281</v>
      </c>
      <c r="B213" s="215" t="s">
        <v>115</v>
      </c>
      <c r="C213" s="219" t="s">
        <v>272</v>
      </c>
      <c r="D213" s="225" t="s">
        <v>17</v>
      </c>
      <c r="E213" s="128">
        <v>330.30000000000007</v>
      </c>
      <c r="F213" s="113"/>
      <c r="G213" s="101"/>
      <c r="H213" s="101"/>
      <c r="I213" s="101"/>
      <c r="J213" s="101"/>
      <c r="K213" s="114"/>
      <c r="L213" s="114">
        <f t="shared" si="44"/>
        <v>0</v>
      </c>
      <c r="M213" s="114">
        <f t="shared" si="45"/>
        <v>0</v>
      </c>
      <c r="N213" s="114">
        <f t="shared" si="46"/>
        <v>0</v>
      </c>
      <c r="O213" s="114">
        <f t="shared" si="47"/>
        <v>0</v>
      </c>
      <c r="P213" s="114">
        <f t="shared" si="49"/>
        <v>0</v>
      </c>
      <c r="R213" s="12"/>
    </row>
    <row r="214" spans="1:18" ht="15">
      <c r="A214" s="215"/>
      <c r="B214" s="215"/>
      <c r="C214" s="217"/>
      <c r="D214" s="214"/>
      <c r="E214" s="198"/>
      <c r="F214" s="113"/>
      <c r="G214" s="101"/>
      <c r="H214" s="101"/>
      <c r="I214" s="101"/>
      <c r="J214" s="101"/>
      <c r="K214" s="114"/>
      <c r="L214" s="114">
        <f t="shared" si="44"/>
        <v>0</v>
      </c>
      <c r="M214" s="114">
        <f t="shared" si="45"/>
        <v>0</v>
      </c>
      <c r="N214" s="114">
        <f t="shared" si="46"/>
        <v>0</v>
      </c>
      <c r="O214" s="114">
        <f t="shared" si="47"/>
        <v>0</v>
      </c>
      <c r="P214" s="114">
        <f t="shared" si="49"/>
        <v>0</v>
      </c>
      <c r="R214" s="12"/>
    </row>
    <row r="215" spans="1:18" ht="15">
      <c r="A215" s="214"/>
      <c r="B215" s="215"/>
      <c r="C215" s="200" t="s">
        <v>127</v>
      </c>
      <c r="D215" s="201"/>
      <c r="E215" s="200"/>
      <c r="F215" s="121"/>
      <c r="G215" s="121"/>
      <c r="H215" s="121"/>
      <c r="I215" s="121"/>
      <c r="J215" s="121"/>
      <c r="K215" s="121"/>
      <c r="L215" s="121">
        <f>SUM(L193:L214)</f>
        <v>0</v>
      </c>
      <c r="M215" s="121">
        <f>SUM(M193:M214)</f>
        <v>0</v>
      </c>
      <c r="N215" s="121">
        <f>SUM(N193:N214)</f>
        <v>0</v>
      </c>
      <c r="O215" s="121">
        <f>SUM(O193:O214)</f>
        <v>0</v>
      </c>
      <c r="P215" s="121">
        <f t="shared" si="49"/>
        <v>0</v>
      </c>
      <c r="R215" s="12"/>
    </row>
    <row r="216" spans="1:18" ht="15">
      <c r="A216" s="197">
        <v>8</v>
      </c>
      <c r="B216" s="215"/>
      <c r="C216" s="197" t="s">
        <v>282</v>
      </c>
      <c r="D216" s="214"/>
      <c r="E216" s="198"/>
      <c r="F216" s="113"/>
      <c r="G216" s="101"/>
      <c r="H216" s="101"/>
      <c r="I216" s="101"/>
      <c r="J216" s="101"/>
      <c r="K216" s="114"/>
      <c r="L216" s="114">
        <f aca="true" t="shared" si="50" ref="L216:L234">E216*F216</f>
        <v>0</v>
      </c>
      <c r="M216" s="114">
        <f aca="true" t="shared" si="51" ref="M216:M234">E216*H216</f>
        <v>0</v>
      </c>
      <c r="N216" s="114">
        <f aca="true" t="shared" si="52" ref="N216:N234">E216*I216</f>
        <v>0</v>
      </c>
      <c r="O216" s="114">
        <f aca="true" t="shared" si="53" ref="O216:O234">E216*J216</f>
        <v>0</v>
      </c>
      <c r="P216" s="114">
        <f t="shared" si="49"/>
        <v>0</v>
      </c>
      <c r="R216" s="12"/>
    </row>
    <row r="217" spans="1:18" ht="15">
      <c r="A217" s="214"/>
      <c r="B217" s="215"/>
      <c r="C217" s="216"/>
      <c r="D217" s="214"/>
      <c r="E217" s="198"/>
      <c r="F217" s="113"/>
      <c r="G217" s="101"/>
      <c r="H217" s="101"/>
      <c r="I217" s="101"/>
      <c r="J217" s="101"/>
      <c r="K217" s="114"/>
      <c r="L217" s="114">
        <f t="shared" si="50"/>
        <v>0</v>
      </c>
      <c r="M217" s="114">
        <f t="shared" si="51"/>
        <v>0</v>
      </c>
      <c r="N217" s="114">
        <f t="shared" si="52"/>
        <v>0</v>
      </c>
      <c r="O217" s="114">
        <f t="shared" si="53"/>
        <v>0</v>
      </c>
      <c r="P217" s="114">
        <f t="shared" si="49"/>
        <v>0</v>
      </c>
      <c r="R217" s="12"/>
    </row>
    <row r="218" spans="1:18" ht="15">
      <c r="A218" s="215" t="s">
        <v>315</v>
      </c>
      <c r="B218" s="215" t="s">
        <v>115</v>
      </c>
      <c r="C218" s="216" t="s">
        <v>283</v>
      </c>
      <c r="D218" s="214" t="s">
        <v>17</v>
      </c>
      <c r="E218" s="198">
        <v>1280</v>
      </c>
      <c r="F218" s="113"/>
      <c r="G218" s="101"/>
      <c r="H218" s="101"/>
      <c r="I218" s="101"/>
      <c r="J218" s="101"/>
      <c r="K218" s="114"/>
      <c r="L218" s="114">
        <f t="shared" si="50"/>
        <v>0</v>
      </c>
      <c r="M218" s="114">
        <f t="shared" si="51"/>
        <v>0</v>
      </c>
      <c r="N218" s="114">
        <f t="shared" si="52"/>
        <v>0</v>
      </c>
      <c r="O218" s="114">
        <f t="shared" si="53"/>
        <v>0</v>
      </c>
      <c r="P218" s="114">
        <f t="shared" si="49"/>
        <v>0</v>
      </c>
      <c r="R218" s="12"/>
    </row>
    <row r="219" spans="1:18" ht="15">
      <c r="A219" s="215"/>
      <c r="B219" s="215"/>
      <c r="C219" s="217" t="s">
        <v>284</v>
      </c>
      <c r="D219" s="214" t="s">
        <v>17</v>
      </c>
      <c r="E219" s="198">
        <v>1280</v>
      </c>
      <c r="F219" s="113"/>
      <c r="G219" s="101"/>
      <c r="H219" s="101"/>
      <c r="I219" s="101"/>
      <c r="J219" s="101"/>
      <c r="K219" s="114"/>
      <c r="L219" s="114">
        <f t="shared" si="50"/>
        <v>0</v>
      </c>
      <c r="M219" s="114">
        <f t="shared" si="51"/>
        <v>0</v>
      </c>
      <c r="N219" s="114">
        <f t="shared" si="52"/>
        <v>0</v>
      </c>
      <c r="O219" s="114">
        <f t="shared" si="53"/>
        <v>0</v>
      </c>
      <c r="P219" s="114">
        <f aca="true" t="shared" si="54" ref="P219:P233">SUM(M219:O219)</f>
        <v>0</v>
      </c>
      <c r="R219" s="12"/>
    </row>
    <row r="220" spans="1:18" ht="15">
      <c r="A220" s="215" t="s">
        <v>316</v>
      </c>
      <c r="B220" s="215" t="s">
        <v>115</v>
      </c>
      <c r="C220" s="216" t="s">
        <v>285</v>
      </c>
      <c r="D220" s="214" t="s">
        <v>17</v>
      </c>
      <c r="E220" s="198">
        <v>1197.8100000000002</v>
      </c>
      <c r="F220" s="113"/>
      <c r="G220" s="101"/>
      <c r="H220" s="101"/>
      <c r="I220" s="101"/>
      <c r="J220" s="101"/>
      <c r="K220" s="114"/>
      <c r="L220" s="114">
        <f t="shared" si="50"/>
        <v>0</v>
      </c>
      <c r="M220" s="114">
        <f t="shared" si="51"/>
        <v>0</v>
      </c>
      <c r="N220" s="114">
        <f t="shared" si="52"/>
        <v>0</v>
      </c>
      <c r="O220" s="114">
        <f t="shared" si="53"/>
        <v>0</v>
      </c>
      <c r="P220" s="114">
        <f t="shared" si="54"/>
        <v>0</v>
      </c>
      <c r="R220" s="12"/>
    </row>
    <row r="221" spans="1:18" ht="15">
      <c r="A221" s="215"/>
      <c r="B221" s="215"/>
      <c r="C221" s="217" t="s">
        <v>298</v>
      </c>
      <c r="D221" s="214" t="s">
        <v>17</v>
      </c>
      <c r="E221" s="198">
        <v>1257.7005000000001</v>
      </c>
      <c r="F221" s="113"/>
      <c r="G221" s="101"/>
      <c r="H221" s="101"/>
      <c r="I221" s="101"/>
      <c r="J221" s="101"/>
      <c r="K221" s="114"/>
      <c r="L221" s="114">
        <f t="shared" si="50"/>
        <v>0</v>
      </c>
      <c r="M221" s="114">
        <f t="shared" si="51"/>
        <v>0</v>
      </c>
      <c r="N221" s="114">
        <f t="shared" si="52"/>
        <v>0</v>
      </c>
      <c r="O221" s="114">
        <f t="shared" si="53"/>
        <v>0</v>
      </c>
      <c r="P221" s="114">
        <f t="shared" si="54"/>
        <v>0</v>
      </c>
      <c r="R221" s="12"/>
    </row>
    <row r="222" spans="1:18" ht="15">
      <c r="A222" s="215"/>
      <c r="B222" s="215"/>
      <c r="C222" s="217" t="s">
        <v>297</v>
      </c>
      <c r="D222" s="214" t="s">
        <v>77</v>
      </c>
      <c r="E222" s="198">
        <v>5390.145</v>
      </c>
      <c r="F222" s="113"/>
      <c r="G222" s="101"/>
      <c r="H222" s="101"/>
      <c r="I222" s="101"/>
      <c r="J222" s="101"/>
      <c r="K222" s="114"/>
      <c r="L222" s="114">
        <f t="shared" si="50"/>
        <v>0</v>
      </c>
      <c r="M222" s="114">
        <f t="shared" si="51"/>
        <v>0</v>
      </c>
      <c r="N222" s="114">
        <f t="shared" si="52"/>
        <v>0</v>
      </c>
      <c r="O222" s="114">
        <f t="shared" si="53"/>
        <v>0</v>
      </c>
      <c r="P222" s="114">
        <f t="shared" si="54"/>
        <v>0</v>
      </c>
      <c r="R222" s="12"/>
    </row>
    <row r="223" spans="1:18" ht="15">
      <c r="A223" s="215"/>
      <c r="B223" s="215"/>
      <c r="C223" s="217" t="s">
        <v>286</v>
      </c>
      <c r="D223" s="214" t="s">
        <v>30</v>
      </c>
      <c r="E223" s="198">
        <v>100</v>
      </c>
      <c r="F223" s="113"/>
      <c r="G223" s="101"/>
      <c r="H223" s="101"/>
      <c r="I223" s="101"/>
      <c r="J223" s="101"/>
      <c r="K223" s="114"/>
      <c r="L223" s="114">
        <f t="shared" si="50"/>
        <v>0</v>
      </c>
      <c r="M223" s="114">
        <f t="shared" si="51"/>
        <v>0</v>
      </c>
      <c r="N223" s="114">
        <f t="shared" si="52"/>
        <v>0</v>
      </c>
      <c r="O223" s="114">
        <f t="shared" si="53"/>
        <v>0</v>
      </c>
      <c r="P223" s="114">
        <f t="shared" si="54"/>
        <v>0</v>
      </c>
      <c r="R223" s="12"/>
    </row>
    <row r="224" spans="1:18" ht="15">
      <c r="A224" s="215"/>
      <c r="B224" s="215"/>
      <c r="C224" s="217" t="s">
        <v>287</v>
      </c>
      <c r="D224" s="214" t="s">
        <v>30</v>
      </c>
      <c r="E224" s="198">
        <v>4791.240000000001</v>
      </c>
      <c r="F224" s="113"/>
      <c r="G224" s="101"/>
      <c r="H224" s="101"/>
      <c r="I224" s="101"/>
      <c r="J224" s="101"/>
      <c r="K224" s="114"/>
      <c r="L224" s="114">
        <f t="shared" si="50"/>
        <v>0</v>
      </c>
      <c r="M224" s="114">
        <f t="shared" si="51"/>
        <v>0</v>
      </c>
      <c r="N224" s="114">
        <f t="shared" si="52"/>
        <v>0</v>
      </c>
      <c r="O224" s="114">
        <f t="shared" si="53"/>
        <v>0</v>
      </c>
      <c r="P224" s="114">
        <f t="shared" si="54"/>
        <v>0</v>
      </c>
      <c r="R224" s="12"/>
    </row>
    <row r="225" spans="1:18" ht="15">
      <c r="A225" s="215" t="s">
        <v>317</v>
      </c>
      <c r="B225" s="215" t="s">
        <v>115</v>
      </c>
      <c r="C225" s="134" t="s">
        <v>288</v>
      </c>
      <c r="D225" s="214" t="s">
        <v>180</v>
      </c>
      <c r="E225" s="198">
        <v>260.806</v>
      </c>
      <c r="F225" s="113"/>
      <c r="G225" s="101"/>
      <c r="H225" s="101"/>
      <c r="I225" s="101"/>
      <c r="J225" s="101"/>
      <c r="K225" s="114"/>
      <c r="L225" s="114">
        <f t="shared" si="50"/>
        <v>0</v>
      </c>
      <c r="M225" s="114">
        <f t="shared" si="51"/>
        <v>0</v>
      </c>
      <c r="N225" s="114">
        <f t="shared" si="52"/>
        <v>0</v>
      </c>
      <c r="O225" s="114">
        <f t="shared" si="53"/>
        <v>0</v>
      </c>
      <c r="P225" s="114">
        <f t="shared" si="54"/>
        <v>0</v>
      </c>
      <c r="R225" s="12"/>
    </row>
    <row r="226" spans="1:18" ht="15">
      <c r="A226" s="215"/>
      <c r="B226" s="215"/>
      <c r="C226" s="217" t="s">
        <v>289</v>
      </c>
      <c r="D226" s="214" t="s">
        <v>180</v>
      </c>
      <c r="E226" s="198">
        <v>286.8866</v>
      </c>
      <c r="F226" s="113"/>
      <c r="G226" s="101"/>
      <c r="H226" s="101"/>
      <c r="I226" s="101"/>
      <c r="J226" s="101"/>
      <c r="K226" s="114"/>
      <c r="L226" s="114">
        <f t="shared" si="50"/>
        <v>0</v>
      </c>
      <c r="M226" s="114">
        <f t="shared" si="51"/>
        <v>0</v>
      </c>
      <c r="N226" s="114">
        <f t="shared" si="52"/>
        <v>0</v>
      </c>
      <c r="O226" s="114">
        <f t="shared" si="53"/>
        <v>0</v>
      </c>
      <c r="P226" s="114">
        <f t="shared" si="54"/>
        <v>0</v>
      </c>
      <c r="R226" s="12"/>
    </row>
    <row r="227" spans="1:18" ht="15">
      <c r="A227" s="215" t="s">
        <v>318</v>
      </c>
      <c r="B227" s="215" t="s">
        <v>115</v>
      </c>
      <c r="C227" s="216" t="s">
        <v>290</v>
      </c>
      <c r="D227" s="214" t="s">
        <v>17</v>
      </c>
      <c r="E227" s="198">
        <v>1197.8100000000002</v>
      </c>
      <c r="F227" s="113"/>
      <c r="G227" s="101"/>
      <c r="H227" s="101"/>
      <c r="I227" s="101"/>
      <c r="J227" s="101"/>
      <c r="K227" s="114"/>
      <c r="L227" s="114">
        <f t="shared" si="50"/>
        <v>0</v>
      </c>
      <c r="M227" s="114">
        <f t="shared" si="51"/>
        <v>0</v>
      </c>
      <c r="N227" s="114">
        <f t="shared" si="52"/>
        <v>0</v>
      </c>
      <c r="O227" s="114">
        <f t="shared" si="53"/>
        <v>0</v>
      </c>
      <c r="P227" s="114">
        <f t="shared" si="54"/>
        <v>0</v>
      </c>
      <c r="R227" s="12"/>
    </row>
    <row r="228" spans="1:18" ht="15">
      <c r="A228" s="215"/>
      <c r="B228" s="215"/>
      <c r="C228" s="217" t="s">
        <v>291</v>
      </c>
      <c r="D228" s="214" t="s">
        <v>17</v>
      </c>
      <c r="E228" s="198">
        <v>1377.4815</v>
      </c>
      <c r="F228" s="113"/>
      <c r="G228" s="101"/>
      <c r="H228" s="101"/>
      <c r="I228" s="101"/>
      <c r="J228" s="101"/>
      <c r="K228" s="114"/>
      <c r="L228" s="114">
        <f t="shared" si="50"/>
        <v>0</v>
      </c>
      <c r="M228" s="114">
        <f t="shared" si="51"/>
        <v>0</v>
      </c>
      <c r="N228" s="114">
        <f t="shared" si="52"/>
        <v>0</v>
      </c>
      <c r="O228" s="114">
        <f t="shared" si="53"/>
        <v>0</v>
      </c>
      <c r="P228" s="114">
        <f t="shared" si="54"/>
        <v>0</v>
      </c>
      <c r="R228" s="12"/>
    </row>
    <row r="229" spans="1:18" ht="30">
      <c r="A229" s="215"/>
      <c r="B229" s="215"/>
      <c r="C229" s="217" t="s">
        <v>292</v>
      </c>
      <c r="D229" s="214" t="s">
        <v>77</v>
      </c>
      <c r="E229" s="198">
        <v>6587.955000000001</v>
      </c>
      <c r="F229" s="113"/>
      <c r="G229" s="101"/>
      <c r="H229" s="101"/>
      <c r="I229" s="101"/>
      <c r="J229" s="101"/>
      <c r="K229" s="114"/>
      <c r="L229" s="114">
        <f t="shared" si="50"/>
        <v>0</v>
      </c>
      <c r="M229" s="114">
        <f t="shared" si="51"/>
        <v>0</v>
      </c>
      <c r="N229" s="114">
        <f t="shared" si="52"/>
        <v>0</v>
      </c>
      <c r="O229" s="114">
        <f t="shared" si="53"/>
        <v>0</v>
      </c>
      <c r="P229" s="114">
        <f t="shared" si="54"/>
        <v>0</v>
      </c>
      <c r="R229" s="12"/>
    </row>
    <row r="230" spans="1:18" ht="15">
      <c r="A230" s="215" t="s">
        <v>319</v>
      </c>
      <c r="B230" s="215" t="s">
        <v>115</v>
      </c>
      <c r="C230" s="134" t="s">
        <v>293</v>
      </c>
      <c r="D230" s="214" t="s">
        <v>17</v>
      </c>
      <c r="E230" s="198">
        <v>1197.8100000000002</v>
      </c>
      <c r="F230" s="113"/>
      <c r="G230" s="101"/>
      <c r="H230" s="101"/>
      <c r="I230" s="101"/>
      <c r="J230" s="101"/>
      <c r="K230" s="114"/>
      <c r="L230" s="114">
        <f t="shared" si="50"/>
        <v>0</v>
      </c>
      <c r="M230" s="114">
        <f t="shared" si="51"/>
        <v>0</v>
      </c>
      <c r="N230" s="114">
        <f t="shared" si="52"/>
        <v>0</v>
      </c>
      <c r="O230" s="114">
        <f t="shared" si="53"/>
        <v>0</v>
      </c>
      <c r="P230" s="114">
        <f t="shared" si="54"/>
        <v>0</v>
      </c>
      <c r="R230" s="12"/>
    </row>
    <row r="231" spans="1:18" ht="15">
      <c r="A231" s="215"/>
      <c r="B231" s="215"/>
      <c r="C231" s="217" t="s">
        <v>294</v>
      </c>
      <c r="D231" s="214" t="s">
        <v>77</v>
      </c>
      <c r="E231" s="198">
        <v>4551.678000000001</v>
      </c>
      <c r="F231" s="113"/>
      <c r="G231" s="101"/>
      <c r="H231" s="101"/>
      <c r="I231" s="101"/>
      <c r="J231" s="101"/>
      <c r="K231" s="114"/>
      <c r="L231" s="114">
        <f t="shared" si="50"/>
        <v>0</v>
      </c>
      <c r="M231" s="114">
        <f t="shared" si="51"/>
        <v>0</v>
      </c>
      <c r="N231" s="114">
        <f t="shared" si="52"/>
        <v>0</v>
      </c>
      <c r="O231" s="114">
        <f t="shared" si="53"/>
        <v>0</v>
      </c>
      <c r="P231" s="114">
        <f t="shared" si="54"/>
        <v>0</v>
      </c>
      <c r="R231" s="12"/>
    </row>
    <row r="232" spans="1:18" ht="15">
      <c r="A232" s="215" t="s">
        <v>320</v>
      </c>
      <c r="B232" s="215" t="s">
        <v>115</v>
      </c>
      <c r="C232" s="134" t="s">
        <v>295</v>
      </c>
      <c r="D232" s="214" t="s">
        <v>17</v>
      </c>
      <c r="E232" s="198">
        <v>1197.8100000000002</v>
      </c>
      <c r="F232" s="113"/>
      <c r="G232" s="101"/>
      <c r="H232" s="101"/>
      <c r="I232" s="101"/>
      <c r="J232" s="101"/>
      <c r="K232" s="114"/>
      <c r="L232" s="114">
        <f t="shared" si="50"/>
        <v>0</v>
      </c>
      <c r="M232" s="114">
        <f t="shared" si="51"/>
        <v>0</v>
      </c>
      <c r="N232" s="114">
        <f t="shared" si="52"/>
        <v>0</v>
      </c>
      <c r="O232" s="114">
        <f t="shared" si="53"/>
        <v>0</v>
      </c>
      <c r="P232" s="114">
        <f t="shared" si="54"/>
        <v>0</v>
      </c>
      <c r="R232" s="12"/>
    </row>
    <row r="233" spans="1:18" ht="15">
      <c r="A233" s="215"/>
      <c r="B233" s="215"/>
      <c r="C233" s="217" t="s">
        <v>296</v>
      </c>
      <c r="D233" s="214" t="s">
        <v>77</v>
      </c>
      <c r="E233" s="198">
        <v>479.1240000000001</v>
      </c>
      <c r="F233" s="113"/>
      <c r="G233" s="101"/>
      <c r="H233" s="101"/>
      <c r="I233" s="101"/>
      <c r="J233" s="101"/>
      <c r="K233" s="114"/>
      <c r="L233" s="114">
        <f t="shared" si="50"/>
        <v>0</v>
      </c>
      <c r="M233" s="114">
        <f t="shared" si="51"/>
        <v>0</v>
      </c>
      <c r="N233" s="114">
        <f t="shared" si="52"/>
        <v>0</v>
      </c>
      <c r="O233" s="114">
        <f t="shared" si="53"/>
        <v>0</v>
      </c>
      <c r="P233" s="114">
        <f t="shared" si="54"/>
        <v>0</v>
      </c>
      <c r="R233" s="12"/>
    </row>
    <row r="234" spans="1:18" ht="30">
      <c r="A234" s="215" t="s">
        <v>733</v>
      </c>
      <c r="B234" s="215" t="s">
        <v>115</v>
      </c>
      <c r="C234" s="134" t="s">
        <v>732</v>
      </c>
      <c r="D234" s="214" t="s">
        <v>17</v>
      </c>
      <c r="E234" s="198">
        <v>125.58999999999999</v>
      </c>
      <c r="F234" s="113"/>
      <c r="G234" s="101"/>
      <c r="H234" s="101"/>
      <c r="I234" s="101"/>
      <c r="J234" s="101"/>
      <c r="K234" s="114"/>
      <c r="L234" s="114">
        <f t="shared" si="50"/>
        <v>0</v>
      </c>
      <c r="M234" s="114">
        <f t="shared" si="51"/>
        <v>0</v>
      </c>
      <c r="N234" s="114">
        <f t="shared" si="52"/>
        <v>0</v>
      </c>
      <c r="O234" s="114">
        <f t="shared" si="53"/>
        <v>0</v>
      </c>
      <c r="P234" s="114">
        <f aca="true" t="shared" si="55" ref="P234:P240">SUM(M234:O234)</f>
        <v>0</v>
      </c>
      <c r="R234" s="12"/>
    </row>
    <row r="235" spans="1:18" ht="15">
      <c r="A235" s="214"/>
      <c r="B235" s="215"/>
      <c r="C235" s="200" t="s">
        <v>127</v>
      </c>
      <c r="D235" s="201"/>
      <c r="E235" s="200"/>
      <c r="F235" s="121"/>
      <c r="G235" s="121"/>
      <c r="H235" s="121"/>
      <c r="I235" s="121"/>
      <c r="J235" s="121"/>
      <c r="K235" s="121"/>
      <c r="L235" s="121">
        <f>SUM(L218:L234)</f>
        <v>0</v>
      </c>
      <c r="M235" s="121">
        <f>SUM(M218:M234)</f>
        <v>0</v>
      </c>
      <c r="N235" s="121">
        <f>SUM(N218:N234)</f>
        <v>0</v>
      </c>
      <c r="O235" s="121">
        <f>SUM(O218:O234)</f>
        <v>0</v>
      </c>
      <c r="P235" s="121">
        <f t="shared" si="55"/>
        <v>0</v>
      </c>
      <c r="R235" s="12"/>
    </row>
    <row r="236" spans="1:18" ht="15">
      <c r="A236" s="197">
        <v>9</v>
      </c>
      <c r="B236" s="215"/>
      <c r="C236" s="197" t="s">
        <v>299</v>
      </c>
      <c r="D236" s="214"/>
      <c r="E236" s="198"/>
      <c r="F236" s="113"/>
      <c r="G236" s="101"/>
      <c r="H236" s="101"/>
      <c r="I236" s="101"/>
      <c r="J236" s="101"/>
      <c r="K236" s="114"/>
      <c r="L236" s="114">
        <f aca="true" t="shared" si="56" ref="L236:L251">E236*F236</f>
        <v>0</v>
      </c>
      <c r="M236" s="114">
        <f aca="true" t="shared" si="57" ref="M236:M251">E236*H236</f>
        <v>0</v>
      </c>
      <c r="N236" s="114">
        <f aca="true" t="shared" si="58" ref="N236:N251">E236*I236</f>
        <v>0</v>
      </c>
      <c r="O236" s="114">
        <f aca="true" t="shared" si="59" ref="O236:O251">E236*J236</f>
        <v>0</v>
      </c>
      <c r="P236" s="114">
        <f t="shared" si="55"/>
        <v>0</v>
      </c>
      <c r="R236" s="12"/>
    </row>
    <row r="237" spans="1:18" ht="15">
      <c r="A237" s="214"/>
      <c r="B237" s="215"/>
      <c r="C237" s="216"/>
      <c r="D237" s="214"/>
      <c r="E237" s="198"/>
      <c r="F237" s="113"/>
      <c r="G237" s="101"/>
      <c r="H237" s="101"/>
      <c r="I237" s="101"/>
      <c r="J237" s="101"/>
      <c r="K237" s="114"/>
      <c r="L237" s="114">
        <f t="shared" si="56"/>
        <v>0</v>
      </c>
      <c r="M237" s="114">
        <f t="shared" si="57"/>
        <v>0</v>
      </c>
      <c r="N237" s="114">
        <f t="shared" si="58"/>
        <v>0</v>
      </c>
      <c r="O237" s="114">
        <f t="shared" si="59"/>
        <v>0</v>
      </c>
      <c r="P237" s="114">
        <f t="shared" si="55"/>
        <v>0</v>
      </c>
      <c r="R237" s="12"/>
    </row>
    <row r="238" spans="1:18" ht="15">
      <c r="A238" s="215"/>
      <c r="B238" s="215"/>
      <c r="C238" s="204" t="s">
        <v>300</v>
      </c>
      <c r="D238" s="214"/>
      <c r="E238" s="198"/>
      <c r="F238" s="113"/>
      <c r="G238" s="101"/>
      <c r="H238" s="101"/>
      <c r="I238" s="101"/>
      <c r="J238" s="101"/>
      <c r="K238" s="114"/>
      <c r="L238" s="114">
        <f t="shared" si="56"/>
        <v>0</v>
      </c>
      <c r="M238" s="114">
        <f t="shared" si="57"/>
        <v>0</v>
      </c>
      <c r="N238" s="114">
        <f t="shared" si="58"/>
        <v>0</v>
      </c>
      <c r="O238" s="114">
        <f t="shared" si="59"/>
        <v>0</v>
      </c>
      <c r="P238" s="114">
        <f t="shared" si="55"/>
        <v>0</v>
      </c>
      <c r="R238" s="12"/>
    </row>
    <row r="239" spans="1:18" ht="18" customHeight="1">
      <c r="A239" s="215" t="s">
        <v>301</v>
      </c>
      <c r="B239" s="215" t="s">
        <v>115</v>
      </c>
      <c r="C239" s="134" t="s">
        <v>734</v>
      </c>
      <c r="D239" s="214" t="s">
        <v>30</v>
      </c>
      <c r="E239" s="198">
        <v>7</v>
      </c>
      <c r="F239" s="113"/>
      <c r="G239" s="101"/>
      <c r="H239" s="101"/>
      <c r="I239" s="101"/>
      <c r="J239" s="101"/>
      <c r="K239" s="114"/>
      <c r="L239" s="114">
        <f t="shared" si="56"/>
        <v>0</v>
      </c>
      <c r="M239" s="114">
        <f t="shared" si="57"/>
        <v>0</v>
      </c>
      <c r="N239" s="114">
        <f t="shared" si="58"/>
        <v>0</v>
      </c>
      <c r="O239" s="114">
        <f t="shared" si="59"/>
        <v>0</v>
      </c>
      <c r="P239" s="114">
        <f t="shared" si="55"/>
        <v>0</v>
      </c>
      <c r="R239" s="12"/>
    </row>
    <row r="240" spans="1:18" ht="30">
      <c r="A240" s="215" t="s">
        <v>302</v>
      </c>
      <c r="B240" s="215" t="s">
        <v>115</v>
      </c>
      <c r="C240" s="134" t="s">
        <v>735</v>
      </c>
      <c r="D240" s="214" t="s">
        <v>30</v>
      </c>
      <c r="E240" s="198">
        <v>4</v>
      </c>
      <c r="F240" s="113"/>
      <c r="G240" s="101"/>
      <c r="H240" s="101"/>
      <c r="I240" s="101"/>
      <c r="J240" s="101"/>
      <c r="K240" s="114"/>
      <c r="L240" s="114">
        <f t="shared" si="56"/>
        <v>0</v>
      </c>
      <c r="M240" s="114">
        <f t="shared" si="57"/>
        <v>0</v>
      </c>
      <c r="N240" s="114">
        <f t="shared" si="58"/>
        <v>0</v>
      </c>
      <c r="O240" s="114">
        <f t="shared" si="59"/>
        <v>0</v>
      </c>
      <c r="P240" s="114">
        <f t="shared" si="55"/>
        <v>0</v>
      </c>
      <c r="R240" s="12"/>
    </row>
    <row r="241" spans="1:18" ht="30">
      <c r="A241" s="215" t="s">
        <v>303</v>
      </c>
      <c r="B241" s="215" t="s">
        <v>115</v>
      </c>
      <c r="C241" s="134" t="s">
        <v>736</v>
      </c>
      <c r="D241" s="214" t="s">
        <v>30</v>
      </c>
      <c r="E241" s="198">
        <v>6</v>
      </c>
      <c r="F241" s="113"/>
      <c r="G241" s="101"/>
      <c r="H241" s="101"/>
      <c r="I241" s="101"/>
      <c r="J241" s="101"/>
      <c r="K241" s="114"/>
      <c r="L241" s="114">
        <f t="shared" si="56"/>
        <v>0</v>
      </c>
      <c r="M241" s="114">
        <f t="shared" si="57"/>
        <v>0</v>
      </c>
      <c r="N241" s="114">
        <f t="shared" si="58"/>
        <v>0</v>
      </c>
      <c r="O241" s="114">
        <f t="shared" si="59"/>
        <v>0</v>
      </c>
      <c r="P241" s="114">
        <f aca="true" t="shared" si="60" ref="P241:P251">SUM(M241:O241)</f>
        <v>0</v>
      </c>
      <c r="R241" s="12"/>
    </row>
    <row r="242" spans="1:18" ht="30">
      <c r="A242" s="215" t="s">
        <v>304</v>
      </c>
      <c r="B242" s="215" t="s">
        <v>115</v>
      </c>
      <c r="C242" s="134" t="s">
        <v>737</v>
      </c>
      <c r="D242" s="214" t="s">
        <v>30</v>
      </c>
      <c r="E242" s="198">
        <v>12</v>
      </c>
      <c r="F242" s="113"/>
      <c r="G242" s="101"/>
      <c r="H242" s="101"/>
      <c r="I242" s="101"/>
      <c r="J242" s="101"/>
      <c r="K242" s="114"/>
      <c r="L242" s="114">
        <f t="shared" si="56"/>
        <v>0</v>
      </c>
      <c r="M242" s="114">
        <f t="shared" si="57"/>
        <v>0</v>
      </c>
      <c r="N242" s="114">
        <f t="shared" si="58"/>
        <v>0</v>
      </c>
      <c r="O242" s="114">
        <f t="shared" si="59"/>
        <v>0</v>
      </c>
      <c r="P242" s="114">
        <f t="shared" si="60"/>
        <v>0</v>
      </c>
      <c r="R242" s="12"/>
    </row>
    <row r="243" spans="1:18" ht="30">
      <c r="A243" s="215" t="s">
        <v>305</v>
      </c>
      <c r="B243" s="215" t="s">
        <v>115</v>
      </c>
      <c r="C243" s="134" t="s">
        <v>738</v>
      </c>
      <c r="D243" s="214" t="s">
        <v>30</v>
      </c>
      <c r="E243" s="198">
        <v>12</v>
      </c>
      <c r="F243" s="113"/>
      <c r="G243" s="101"/>
      <c r="H243" s="101"/>
      <c r="I243" s="101"/>
      <c r="J243" s="101"/>
      <c r="K243" s="114"/>
      <c r="L243" s="114">
        <f t="shared" si="56"/>
        <v>0</v>
      </c>
      <c r="M243" s="114">
        <f t="shared" si="57"/>
        <v>0</v>
      </c>
      <c r="N243" s="114">
        <f t="shared" si="58"/>
        <v>0</v>
      </c>
      <c r="O243" s="114">
        <f t="shared" si="59"/>
        <v>0</v>
      </c>
      <c r="P243" s="114">
        <f t="shared" si="60"/>
        <v>0</v>
      </c>
      <c r="R243" s="12"/>
    </row>
    <row r="244" spans="1:18" ht="30">
      <c r="A244" s="215" t="s">
        <v>306</v>
      </c>
      <c r="B244" s="215" t="s">
        <v>115</v>
      </c>
      <c r="C244" s="134" t="s">
        <v>739</v>
      </c>
      <c r="D244" s="214" t="s">
        <v>30</v>
      </c>
      <c r="E244" s="198">
        <v>12</v>
      </c>
      <c r="F244" s="113"/>
      <c r="G244" s="101"/>
      <c r="H244" s="101"/>
      <c r="I244" s="101"/>
      <c r="J244" s="101"/>
      <c r="K244" s="114"/>
      <c r="L244" s="114">
        <f t="shared" si="56"/>
        <v>0</v>
      </c>
      <c r="M244" s="114">
        <f t="shared" si="57"/>
        <v>0</v>
      </c>
      <c r="N244" s="114">
        <f t="shared" si="58"/>
        <v>0</v>
      </c>
      <c r="O244" s="114">
        <f t="shared" si="59"/>
        <v>0</v>
      </c>
      <c r="P244" s="114">
        <f t="shared" si="60"/>
        <v>0</v>
      </c>
      <c r="R244" s="12"/>
    </row>
    <row r="245" spans="1:18" ht="30">
      <c r="A245" s="215" t="s">
        <v>307</v>
      </c>
      <c r="B245" s="215" t="s">
        <v>115</v>
      </c>
      <c r="C245" s="134" t="s">
        <v>740</v>
      </c>
      <c r="D245" s="214" t="s">
        <v>30</v>
      </c>
      <c r="E245" s="198">
        <v>7</v>
      </c>
      <c r="F245" s="113"/>
      <c r="G245" s="101"/>
      <c r="H245" s="101"/>
      <c r="I245" s="101"/>
      <c r="J245" s="101"/>
      <c r="K245" s="114"/>
      <c r="L245" s="114">
        <f t="shared" si="56"/>
        <v>0</v>
      </c>
      <c r="M245" s="114">
        <f t="shared" si="57"/>
        <v>0</v>
      </c>
      <c r="N245" s="114">
        <f t="shared" si="58"/>
        <v>0</v>
      </c>
      <c r="O245" s="114">
        <f t="shared" si="59"/>
        <v>0</v>
      </c>
      <c r="P245" s="114">
        <f t="shared" si="60"/>
        <v>0</v>
      </c>
      <c r="R245" s="12"/>
    </row>
    <row r="246" spans="1:18" ht="30">
      <c r="A246" s="215" t="s">
        <v>308</v>
      </c>
      <c r="B246" s="215" t="s">
        <v>115</v>
      </c>
      <c r="C246" s="134" t="s">
        <v>741</v>
      </c>
      <c r="D246" s="214" t="s">
        <v>30</v>
      </c>
      <c r="E246" s="198">
        <v>1</v>
      </c>
      <c r="F246" s="113"/>
      <c r="G246" s="101"/>
      <c r="H246" s="101"/>
      <c r="I246" s="101"/>
      <c r="J246" s="101"/>
      <c r="K246" s="114"/>
      <c r="L246" s="114">
        <f t="shared" si="56"/>
        <v>0</v>
      </c>
      <c r="M246" s="114">
        <f t="shared" si="57"/>
        <v>0</v>
      </c>
      <c r="N246" s="114">
        <f t="shared" si="58"/>
        <v>0</v>
      </c>
      <c r="O246" s="114">
        <f t="shared" si="59"/>
        <v>0</v>
      </c>
      <c r="P246" s="114">
        <f>SUM(M246:O246)</f>
        <v>0</v>
      </c>
      <c r="R246" s="12"/>
    </row>
    <row r="247" spans="1:18" ht="30">
      <c r="A247" s="215" t="s">
        <v>309</v>
      </c>
      <c r="B247" s="215" t="s">
        <v>115</v>
      </c>
      <c r="C247" s="134" t="s">
        <v>742</v>
      </c>
      <c r="D247" s="214" t="s">
        <v>30</v>
      </c>
      <c r="E247" s="198">
        <v>1</v>
      </c>
      <c r="F247" s="113"/>
      <c r="G247" s="101"/>
      <c r="H247" s="101"/>
      <c r="I247" s="101"/>
      <c r="J247" s="101"/>
      <c r="K247" s="114"/>
      <c r="L247" s="114">
        <f t="shared" si="56"/>
        <v>0</v>
      </c>
      <c r="M247" s="114">
        <f t="shared" si="57"/>
        <v>0</v>
      </c>
      <c r="N247" s="114">
        <f t="shared" si="58"/>
        <v>0</v>
      </c>
      <c r="O247" s="114">
        <f t="shared" si="59"/>
        <v>0</v>
      </c>
      <c r="P247" s="114">
        <f>SUM(M247:O247)</f>
        <v>0</v>
      </c>
      <c r="R247" s="12"/>
    </row>
    <row r="248" spans="1:18" ht="30">
      <c r="A248" s="215" t="s">
        <v>310</v>
      </c>
      <c r="B248" s="215" t="s">
        <v>115</v>
      </c>
      <c r="C248" s="134" t="s">
        <v>743</v>
      </c>
      <c r="D248" s="214" t="s">
        <v>30</v>
      </c>
      <c r="E248" s="198">
        <v>2</v>
      </c>
      <c r="F248" s="113"/>
      <c r="G248" s="101"/>
      <c r="H248" s="101"/>
      <c r="I248" s="101"/>
      <c r="J248" s="101"/>
      <c r="K248" s="114"/>
      <c r="L248" s="114">
        <f t="shared" si="56"/>
        <v>0</v>
      </c>
      <c r="M248" s="114">
        <f t="shared" si="57"/>
        <v>0</v>
      </c>
      <c r="N248" s="114">
        <f t="shared" si="58"/>
        <v>0</v>
      </c>
      <c r="O248" s="114">
        <f t="shared" si="59"/>
        <v>0</v>
      </c>
      <c r="P248" s="114">
        <f>SUM(M248:O248)</f>
        <v>0</v>
      </c>
      <c r="R248" s="12"/>
    </row>
    <row r="249" spans="1:18" ht="30">
      <c r="A249" s="215" t="s">
        <v>311</v>
      </c>
      <c r="B249" s="215" t="s">
        <v>115</v>
      </c>
      <c r="C249" s="134" t="s">
        <v>744</v>
      </c>
      <c r="D249" s="214" t="s">
        <v>30</v>
      </c>
      <c r="E249" s="198">
        <v>6</v>
      </c>
      <c r="F249" s="113"/>
      <c r="G249" s="101"/>
      <c r="H249" s="101"/>
      <c r="I249" s="101"/>
      <c r="J249" s="101"/>
      <c r="K249" s="114"/>
      <c r="L249" s="114">
        <f t="shared" si="56"/>
        <v>0</v>
      </c>
      <c r="M249" s="114">
        <f t="shared" si="57"/>
        <v>0</v>
      </c>
      <c r="N249" s="114">
        <f t="shared" si="58"/>
        <v>0</v>
      </c>
      <c r="O249" s="114">
        <f t="shared" si="59"/>
        <v>0</v>
      </c>
      <c r="P249" s="114">
        <f>SUM(M249:O249)</f>
        <v>0</v>
      </c>
      <c r="R249" s="12"/>
    </row>
    <row r="250" spans="1:18" ht="30">
      <c r="A250" s="215" t="s">
        <v>312</v>
      </c>
      <c r="B250" s="215" t="s">
        <v>115</v>
      </c>
      <c r="C250" s="134" t="s">
        <v>745</v>
      </c>
      <c r="D250" s="214" t="s">
        <v>30</v>
      </c>
      <c r="E250" s="198">
        <v>2</v>
      </c>
      <c r="F250" s="113"/>
      <c r="G250" s="101"/>
      <c r="H250" s="101"/>
      <c r="I250" s="101"/>
      <c r="J250" s="101"/>
      <c r="K250" s="114"/>
      <c r="L250" s="114">
        <f t="shared" si="56"/>
        <v>0</v>
      </c>
      <c r="M250" s="114">
        <f t="shared" si="57"/>
        <v>0</v>
      </c>
      <c r="N250" s="114">
        <f t="shared" si="58"/>
        <v>0</v>
      </c>
      <c r="O250" s="114">
        <f t="shared" si="59"/>
        <v>0</v>
      </c>
      <c r="P250" s="114">
        <f>SUM(M250:O250)</f>
        <v>0</v>
      </c>
      <c r="R250" s="12"/>
    </row>
    <row r="251" spans="1:18" ht="15">
      <c r="A251" s="215"/>
      <c r="B251" s="215"/>
      <c r="C251" s="216"/>
      <c r="D251" s="214"/>
      <c r="E251" s="198"/>
      <c r="F251" s="113"/>
      <c r="G251" s="101"/>
      <c r="H251" s="101"/>
      <c r="I251" s="101"/>
      <c r="J251" s="101"/>
      <c r="K251" s="114"/>
      <c r="L251" s="114">
        <f t="shared" si="56"/>
        <v>0</v>
      </c>
      <c r="M251" s="114">
        <f t="shared" si="57"/>
        <v>0</v>
      </c>
      <c r="N251" s="114">
        <f t="shared" si="58"/>
        <v>0</v>
      </c>
      <c r="O251" s="114">
        <f t="shared" si="59"/>
        <v>0</v>
      </c>
      <c r="P251" s="114">
        <f t="shared" si="60"/>
        <v>0</v>
      </c>
      <c r="R251" s="12"/>
    </row>
    <row r="252" spans="1:18" ht="15">
      <c r="A252" s="214"/>
      <c r="B252" s="215"/>
      <c r="C252" s="200" t="s">
        <v>127</v>
      </c>
      <c r="D252" s="201"/>
      <c r="E252" s="200"/>
      <c r="F252" s="113"/>
      <c r="G252" s="121"/>
      <c r="H252" s="121"/>
      <c r="I252" s="121"/>
      <c r="J252" s="121"/>
      <c r="K252" s="121"/>
      <c r="L252" s="121">
        <f>SUM(L238:L251)</f>
        <v>0</v>
      </c>
      <c r="M252" s="121">
        <f>SUM(M238:M251)</f>
        <v>0</v>
      </c>
      <c r="N252" s="121">
        <f>SUM(N238:N251)</f>
        <v>0</v>
      </c>
      <c r="O252" s="121">
        <f>SUM(O238:O251)</f>
        <v>0</v>
      </c>
      <c r="P252" s="121">
        <f>SUM(M252:O252)</f>
        <v>0</v>
      </c>
      <c r="R252" s="12"/>
    </row>
    <row r="253" spans="1:18" ht="15">
      <c r="A253" s="197">
        <v>10</v>
      </c>
      <c r="B253" s="215"/>
      <c r="C253" s="197" t="s">
        <v>313</v>
      </c>
      <c r="D253" s="214"/>
      <c r="E253" s="198"/>
      <c r="F253" s="113"/>
      <c r="G253" s="101"/>
      <c r="H253" s="101"/>
      <c r="I253" s="101"/>
      <c r="J253" s="101"/>
      <c r="K253" s="114"/>
      <c r="L253" s="114">
        <f>E253*F253</f>
        <v>0</v>
      </c>
      <c r="M253" s="114">
        <f>E253*H253</f>
        <v>0</v>
      </c>
      <c r="N253" s="114">
        <f>E253*I253</f>
        <v>0</v>
      </c>
      <c r="O253" s="114">
        <f>E253*J253</f>
        <v>0</v>
      </c>
      <c r="P253" s="114">
        <f>SUM(M253:O253)</f>
        <v>0</v>
      </c>
      <c r="R253" s="12"/>
    </row>
    <row r="254" spans="1:18" ht="15">
      <c r="A254" s="214"/>
      <c r="B254" s="215"/>
      <c r="C254" s="216"/>
      <c r="D254" s="214"/>
      <c r="E254" s="198"/>
      <c r="F254" s="113"/>
      <c r="G254" s="101"/>
      <c r="H254" s="101"/>
      <c r="I254" s="101"/>
      <c r="J254" s="101"/>
      <c r="K254" s="114"/>
      <c r="L254" s="114">
        <f>E254*F254</f>
        <v>0</v>
      </c>
      <c r="M254" s="114">
        <f>E254*H254</f>
        <v>0</v>
      </c>
      <c r="N254" s="114">
        <f>E254*I254</f>
        <v>0</v>
      </c>
      <c r="O254" s="114">
        <f>E254*J254</f>
        <v>0</v>
      </c>
      <c r="P254" s="114">
        <f>SUM(M254:O254)</f>
        <v>0</v>
      </c>
      <c r="R254" s="12"/>
    </row>
    <row r="255" spans="1:18" ht="30">
      <c r="A255" s="215" t="s">
        <v>321</v>
      </c>
      <c r="B255" s="215" t="s">
        <v>115</v>
      </c>
      <c r="C255" s="134" t="s">
        <v>314</v>
      </c>
      <c r="D255" s="214" t="s">
        <v>180</v>
      </c>
      <c r="E255" s="198">
        <v>108</v>
      </c>
      <c r="F255" s="113"/>
      <c r="G255" s="101"/>
      <c r="H255" s="101"/>
      <c r="I255" s="101"/>
      <c r="J255" s="101"/>
      <c r="K255" s="114"/>
      <c r="L255" s="114">
        <f>E255*F255</f>
        <v>0</v>
      </c>
      <c r="M255" s="114">
        <f>E255*H255</f>
        <v>0</v>
      </c>
      <c r="N255" s="114">
        <f>E255*I255</f>
        <v>0</v>
      </c>
      <c r="O255" s="114">
        <f>E255*J255</f>
        <v>0</v>
      </c>
      <c r="P255" s="114">
        <f>SUM(M255:O255)</f>
        <v>0</v>
      </c>
      <c r="R255" s="12"/>
    </row>
    <row r="256" spans="1:18" ht="15">
      <c r="A256" s="215"/>
      <c r="B256" s="215"/>
      <c r="C256" s="216"/>
      <c r="D256" s="214"/>
      <c r="E256" s="198"/>
      <c r="F256" s="113"/>
      <c r="G256" s="101"/>
      <c r="H256" s="101"/>
      <c r="I256" s="101"/>
      <c r="J256" s="101"/>
      <c r="K256" s="114"/>
      <c r="L256" s="114">
        <f>E256*F256</f>
        <v>0</v>
      </c>
      <c r="M256" s="114">
        <f>E256*H256</f>
        <v>0</v>
      </c>
      <c r="N256" s="114">
        <f>E256*I256</f>
        <v>0</v>
      </c>
      <c r="O256" s="114">
        <f>E256*J256</f>
        <v>0</v>
      </c>
      <c r="P256" s="114">
        <f aca="true" t="shared" si="61" ref="P256:P262">SUM(M256:O256)</f>
        <v>0</v>
      </c>
      <c r="R256" s="12"/>
    </row>
    <row r="257" spans="1:18" ht="15">
      <c r="A257" s="214"/>
      <c r="B257" s="215"/>
      <c r="C257" s="200" t="s">
        <v>127</v>
      </c>
      <c r="D257" s="201"/>
      <c r="E257" s="200"/>
      <c r="F257" s="121"/>
      <c r="G257" s="121"/>
      <c r="H257" s="121"/>
      <c r="I257" s="121"/>
      <c r="J257" s="121"/>
      <c r="K257" s="121"/>
      <c r="L257" s="121">
        <f>SUM(L255:L256)</f>
        <v>0</v>
      </c>
      <c r="M257" s="121">
        <f>SUM(M255:M256)</f>
        <v>0</v>
      </c>
      <c r="N257" s="121">
        <f>SUM(N255:N256)</f>
        <v>0</v>
      </c>
      <c r="O257" s="121">
        <f>SUM(O255:O256)</f>
        <v>0</v>
      </c>
      <c r="P257" s="121">
        <f t="shared" si="61"/>
        <v>0</v>
      </c>
      <c r="R257" s="12"/>
    </row>
    <row r="258" spans="1:18" ht="15">
      <c r="A258" s="197">
        <v>11</v>
      </c>
      <c r="B258" s="215"/>
      <c r="C258" s="197" t="s">
        <v>746</v>
      </c>
      <c r="D258" s="214"/>
      <c r="E258" s="198"/>
      <c r="F258" s="113"/>
      <c r="G258" s="101"/>
      <c r="H258" s="101"/>
      <c r="I258" s="101"/>
      <c r="J258" s="101"/>
      <c r="K258" s="114"/>
      <c r="L258" s="114">
        <f>E258*F258</f>
        <v>0</v>
      </c>
      <c r="M258" s="114">
        <f>E258*H258</f>
        <v>0</v>
      </c>
      <c r="N258" s="114">
        <f>E258*I258</f>
        <v>0</v>
      </c>
      <c r="O258" s="114">
        <f>E258*J258</f>
        <v>0</v>
      </c>
      <c r="P258" s="114">
        <f t="shared" si="61"/>
        <v>0</v>
      </c>
      <c r="R258" s="12"/>
    </row>
    <row r="259" spans="1:18" ht="15">
      <c r="A259" s="214"/>
      <c r="B259" s="215"/>
      <c r="C259" s="216"/>
      <c r="D259" s="214"/>
      <c r="E259" s="198"/>
      <c r="F259" s="113"/>
      <c r="G259" s="101"/>
      <c r="H259" s="101"/>
      <c r="I259" s="101"/>
      <c r="J259" s="101"/>
      <c r="K259" s="114"/>
      <c r="L259" s="114">
        <f>E259*F259</f>
        <v>0</v>
      </c>
      <c r="M259" s="114">
        <f>E259*H259</f>
        <v>0</v>
      </c>
      <c r="N259" s="114">
        <f>E259*I259</f>
        <v>0</v>
      </c>
      <c r="O259" s="114">
        <f>E259*J259</f>
        <v>0</v>
      </c>
      <c r="P259" s="114">
        <f t="shared" si="61"/>
        <v>0</v>
      </c>
      <c r="R259" s="12"/>
    </row>
    <row r="260" spans="1:18" ht="15">
      <c r="A260" s="215" t="s">
        <v>323</v>
      </c>
      <c r="B260" s="215" t="s">
        <v>115</v>
      </c>
      <c r="C260" s="216" t="s">
        <v>747</v>
      </c>
      <c r="D260" s="214" t="s">
        <v>17</v>
      </c>
      <c r="E260" s="198">
        <v>2.24</v>
      </c>
      <c r="F260" s="113"/>
      <c r="G260" s="101"/>
      <c r="H260" s="101"/>
      <c r="I260" s="101"/>
      <c r="J260" s="101"/>
      <c r="K260" s="114"/>
      <c r="L260" s="114">
        <f>E260*F260</f>
        <v>0</v>
      </c>
      <c r="M260" s="114">
        <f>E260*H260</f>
        <v>0</v>
      </c>
      <c r="N260" s="114">
        <f>E260*I260</f>
        <v>0</v>
      </c>
      <c r="O260" s="114">
        <f>E260*J260</f>
        <v>0</v>
      </c>
      <c r="P260" s="114">
        <f t="shared" si="61"/>
        <v>0</v>
      </c>
      <c r="R260" s="12"/>
    </row>
    <row r="261" spans="1:18" ht="15">
      <c r="A261" s="215"/>
      <c r="B261" s="215"/>
      <c r="C261" s="216"/>
      <c r="D261" s="214"/>
      <c r="E261" s="198"/>
      <c r="F261" s="113"/>
      <c r="G261" s="101"/>
      <c r="H261" s="101"/>
      <c r="I261" s="101"/>
      <c r="J261" s="101"/>
      <c r="K261" s="114"/>
      <c r="L261" s="114">
        <f>E261*F261</f>
        <v>0</v>
      </c>
      <c r="M261" s="114">
        <f>E261*H261</f>
        <v>0</v>
      </c>
      <c r="N261" s="114">
        <f>E261*I261</f>
        <v>0</v>
      </c>
      <c r="O261" s="114">
        <f>E261*J261</f>
        <v>0</v>
      </c>
      <c r="P261" s="114">
        <f t="shared" si="61"/>
        <v>0</v>
      </c>
      <c r="R261" s="12"/>
    </row>
    <row r="262" spans="1:18" ht="15">
      <c r="A262" s="214"/>
      <c r="B262" s="215"/>
      <c r="C262" s="200" t="s">
        <v>127</v>
      </c>
      <c r="D262" s="200"/>
      <c r="E262" s="200"/>
      <c r="F262" s="121"/>
      <c r="G262" s="121"/>
      <c r="H262" s="121"/>
      <c r="I262" s="121"/>
      <c r="J262" s="121"/>
      <c r="K262" s="121"/>
      <c r="L262" s="121">
        <f>SUM(L260:L261)</f>
        <v>0</v>
      </c>
      <c r="M262" s="121">
        <f>SUM(M260:M261)</f>
        <v>0</v>
      </c>
      <c r="N262" s="121">
        <f>SUM(N260:N261)</f>
        <v>0</v>
      </c>
      <c r="O262" s="121">
        <f>SUM(O260:O261)</f>
        <v>0</v>
      </c>
      <c r="P262" s="121">
        <f t="shared" si="61"/>
        <v>0</v>
      </c>
      <c r="R262" s="12"/>
    </row>
    <row r="263" spans="1:18" ht="15">
      <c r="A263" s="205"/>
      <c r="B263" s="206"/>
      <c r="C263" s="207"/>
      <c r="D263" s="208"/>
      <c r="E263" s="209"/>
      <c r="F263" s="122"/>
      <c r="G263" s="122"/>
      <c r="H263" s="122"/>
      <c r="I263" s="122"/>
      <c r="J263" s="122"/>
      <c r="K263" s="122"/>
      <c r="L263" s="123">
        <f>L235+L215+L191+L111+L104+L90+L31+L26+L252+L257+L262</f>
        <v>0</v>
      </c>
      <c r="M263" s="123">
        <f>M235+M215+M191+M111+M104+M90+M31+M26+M252+M257+M262</f>
        <v>0</v>
      </c>
      <c r="N263" s="123">
        <f>N235+N215+N191+N111+N104+N90+N31+N26+N252+N257+N262</f>
        <v>0</v>
      </c>
      <c r="O263" s="123">
        <f>O235+O215+O191+O111+O104+O90+O31+O26+O252+O257+O262</f>
        <v>0</v>
      </c>
      <c r="P263" s="123">
        <f>P235+P215+P191+P111+P104+P90+P31+P26+P252+P257+P262</f>
        <v>0</v>
      </c>
      <c r="R263" s="12"/>
    </row>
    <row r="264" spans="1:16" ht="15">
      <c r="A264" s="210"/>
      <c r="B264" s="184"/>
      <c r="C264" s="235" t="s">
        <v>755</v>
      </c>
      <c r="D264" s="268"/>
      <c r="E264" s="268"/>
      <c r="F264" s="268"/>
      <c r="G264" s="268"/>
      <c r="H264" s="268"/>
      <c r="I264" s="268"/>
      <c r="J264" s="268"/>
      <c r="K264" s="269"/>
      <c r="L264" s="116"/>
      <c r="M264" s="117"/>
      <c r="N264" s="118">
        <f>N263*1%</f>
        <v>0</v>
      </c>
      <c r="O264" s="117"/>
      <c r="P264" s="117"/>
    </row>
    <row r="265" spans="1:16" ht="15">
      <c r="A265" s="210"/>
      <c r="B265" s="184"/>
      <c r="C265" s="264" t="s">
        <v>29</v>
      </c>
      <c r="D265" s="265"/>
      <c r="E265" s="265"/>
      <c r="F265" s="265"/>
      <c r="G265" s="265"/>
      <c r="H265" s="265"/>
      <c r="I265" s="265"/>
      <c r="J265" s="265"/>
      <c r="K265" s="266"/>
      <c r="L265" s="116"/>
      <c r="M265" s="117"/>
      <c r="N265" s="117">
        <f>SUM(N263:N264)</f>
        <v>0</v>
      </c>
      <c r="O265" s="117"/>
      <c r="P265" s="117"/>
    </row>
    <row r="266" spans="1:16" ht="15">
      <c r="A266" s="210"/>
      <c r="B266" s="184"/>
      <c r="C266" s="264" t="s">
        <v>756</v>
      </c>
      <c r="D266" s="265"/>
      <c r="E266" s="265"/>
      <c r="F266" s="265"/>
      <c r="G266" s="265"/>
      <c r="H266" s="265"/>
      <c r="I266" s="265"/>
      <c r="J266" s="265"/>
      <c r="K266" s="266"/>
      <c r="L266" s="116"/>
      <c r="M266" s="117"/>
      <c r="N266" s="118">
        <f>N265*2%</f>
        <v>0</v>
      </c>
      <c r="O266" s="117"/>
      <c r="P266" s="117"/>
    </row>
    <row r="267" spans="1:16" ht="15">
      <c r="A267" s="211"/>
      <c r="B267" s="185"/>
      <c r="C267" s="267" t="s">
        <v>31</v>
      </c>
      <c r="D267" s="252"/>
      <c r="E267" s="252"/>
      <c r="F267" s="252"/>
      <c r="G267" s="252"/>
      <c r="H267" s="252"/>
      <c r="I267" s="252"/>
      <c r="J267" s="252"/>
      <c r="K267" s="236"/>
      <c r="L267" s="119">
        <f>L263</f>
        <v>0</v>
      </c>
      <c r="M267" s="119">
        <f>M263</f>
        <v>0</v>
      </c>
      <c r="N267" s="119">
        <f>SUM(N265:N266)</f>
        <v>0</v>
      </c>
      <c r="O267" s="119">
        <f>O263</f>
        <v>0</v>
      </c>
      <c r="P267" s="119">
        <f>M267+N267+O267</f>
        <v>0</v>
      </c>
    </row>
    <row r="268" spans="1:16" ht="15">
      <c r="A268" s="289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</row>
    <row r="269" spans="1:18" s="18" customFormat="1" ht="14.25">
      <c r="A269" s="287" t="s">
        <v>55</v>
      </c>
      <c r="B269" s="288"/>
      <c r="C269" s="288"/>
      <c r="D269" s="288"/>
      <c r="E269" s="288"/>
      <c r="F269" s="288"/>
      <c r="G269" s="288"/>
      <c r="H269" s="288"/>
      <c r="I269" s="288"/>
      <c r="J269" s="288"/>
      <c r="K269" s="288"/>
      <c r="L269" s="288"/>
      <c r="M269" s="288"/>
      <c r="N269" s="15"/>
      <c r="O269" s="15"/>
      <c r="P269" s="120">
        <f>SUM(P267:P267)</f>
        <v>0</v>
      </c>
      <c r="R269" s="19"/>
    </row>
    <row r="270" spans="1:18" s="18" customFormat="1" ht="14.25">
      <c r="A270" s="286"/>
      <c r="B270" s="286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R270" s="19"/>
    </row>
    <row r="271" spans="1:16" ht="15">
      <c r="A271" s="282" t="s">
        <v>46</v>
      </c>
      <c r="B271" s="282"/>
      <c r="C271" s="283"/>
      <c r="D271" s="283"/>
      <c r="E271" s="283"/>
      <c r="F271" s="240"/>
      <c r="G271" s="240"/>
      <c r="H271" s="240"/>
      <c r="I271" s="240" t="s">
        <v>48</v>
      </c>
      <c r="J271" s="240"/>
      <c r="K271" s="240"/>
      <c r="L271" s="239"/>
      <c r="M271" s="239"/>
      <c r="N271" s="239"/>
      <c r="O271" s="239"/>
      <c r="P271" s="239"/>
    </row>
    <row r="272" spans="1:16" ht="15">
      <c r="A272" s="282"/>
      <c r="B272" s="282"/>
      <c r="C272" s="285" t="s">
        <v>47</v>
      </c>
      <c r="D272" s="285"/>
      <c r="E272" s="285"/>
      <c r="F272" s="240"/>
      <c r="G272" s="240"/>
      <c r="H272" s="240"/>
      <c r="I272" s="240"/>
      <c r="J272" s="240"/>
      <c r="K272" s="240"/>
      <c r="L272" s="263" t="s">
        <v>47</v>
      </c>
      <c r="M272" s="263"/>
      <c r="N272" s="263"/>
      <c r="O272" s="263"/>
      <c r="P272" s="263"/>
    </row>
    <row r="273" spans="1:16" s="18" customFormat="1" ht="15">
      <c r="A273" s="284"/>
      <c r="B273" s="240"/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</row>
    <row r="274" spans="1:16" s="18" customFormat="1" ht="15">
      <c r="A274" s="281" t="s">
        <v>49</v>
      </c>
      <c r="B274" s="282"/>
      <c r="C274" s="212"/>
      <c r="D274" s="240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</row>
  </sheetData>
  <sheetProtection/>
  <mergeCells count="40">
    <mergeCell ref="C272:E272"/>
    <mergeCell ref="A270:P270"/>
    <mergeCell ref="A269:M269"/>
    <mergeCell ref="A268:P268"/>
    <mergeCell ref="F272:K272"/>
    <mergeCell ref="A274:B274"/>
    <mergeCell ref="D274:P274"/>
    <mergeCell ref="A271:B271"/>
    <mergeCell ref="C271:E271"/>
    <mergeCell ref="F271:H271"/>
    <mergeCell ref="A272:B272"/>
    <mergeCell ref="A273:P273"/>
    <mergeCell ref="I271:K271"/>
    <mergeCell ref="L272:P272"/>
    <mergeCell ref="L271:P271"/>
    <mergeCell ref="C265:K265"/>
    <mergeCell ref="M9:N9"/>
    <mergeCell ref="D9:E9"/>
    <mergeCell ref="J10:K10"/>
    <mergeCell ref="F12:K12"/>
    <mergeCell ref="C264:K264"/>
    <mergeCell ref="C266:K266"/>
    <mergeCell ref="C267:K267"/>
    <mergeCell ref="A11:P11"/>
    <mergeCell ref="C5:P5"/>
    <mergeCell ref="C8:P8"/>
    <mergeCell ref="A7:B7"/>
    <mergeCell ref="A8:B8"/>
    <mergeCell ref="F9:H9"/>
    <mergeCell ref="I9:L9"/>
    <mergeCell ref="O10:P10"/>
    <mergeCell ref="C7:P7"/>
    <mergeCell ref="A4:B4"/>
    <mergeCell ref="C4:P4"/>
    <mergeCell ref="A5:B5"/>
    <mergeCell ref="A1:P1"/>
    <mergeCell ref="A2:P2"/>
    <mergeCell ref="A3:P3"/>
    <mergeCell ref="A6:B6"/>
    <mergeCell ref="C6:P6"/>
  </mergeCells>
  <printOptions gridLines="1" horizontalCentered="1"/>
  <pageMargins left="0" right="0" top="0.4724409448818898" bottom="0.5118110236220472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90"/>
  <sheetViews>
    <sheetView showZeros="0" zoomScalePageLayoutView="0" workbookViewId="0" topLeftCell="A1">
      <selection activeCell="A1" sqref="A1:P1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8" customWidth="1"/>
    <col min="4" max="4" width="7.00390625" style="18" customWidth="1"/>
    <col min="5" max="5" width="6.875" style="173" customWidth="1"/>
    <col min="6" max="6" width="5.75390625" style="18" customWidth="1"/>
    <col min="7" max="7" width="5.375" style="18" customWidth="1"/>
    <col min="8" max="8" width="5.75390625" style="18" customWidth="1"/>
    <col min="9" max="9" width="7.125" style="18" bestFit="1" customWidth="1"/>
    <col min="10" max="10" width="5.375" style="18" customWidth="1"/>
    <col min="11" max="11" width="8.00390625" style="18" bestFit="1" customWidth="1"/>
    <col min="12" max="12" width="8.125" style="18" customWidth="1"/>
    <col min="13" max="13" width="9.125" style="18" customWidth="1"/>
    <col min="14" max="14" width="10.125" style="18" bestFit="1" customWidth="1"/>
    <col min="15" max="15" width="7.375" style="18" customWidth="1"/>
    <col min="16" max="16" width="10.125" style="18" customWidth="1"/>
    <col min="17" max="16384" width="9.125" style="18" customWidth="1"/>
  </cols>
  <sheetData>
    <row r="1" spans="1:16" ht="35.25" customHeight="1">
      <c r="A1" s="274" t="s">
        <v>713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8.75">
      <c r="A2" s="258" t="s">
        <v>361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4.25" customHeight="1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s="1" customFormat="1" ht="15.75" customHeight="1">
      <c r="A4" s="256" t="s">
        <v>81</v>
      </c>
      <c r="B4" s="256"/>
      <c r="C4" s="275" t="s">
        <v>750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s="1" customFormat="1" ht="15">
      <c r="A5" s="255"/>
      <c r="B5" s="255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s="1" customFormat="1" ht="15.75" customHeight="1">
      <c r="A6" s="256" t="s">
        <v>82</v>
      </c>
      <c r="B6" s="256"/>
      <c r="C6" s="275" t="s">
        <v>751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s="1" customFormat="1" ht="15">
      <c r="A7" s="256" t="s">
        <v>83</v>
      </c>
      <c r="B7" s="256"/>
      <c r="C7" s="253" t="s">
        <v>752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s="1" customFormat="1" ht="15">
      <c r="A8" s="256" t="s">
        <v>84</v>
      </c>
      <c r="B8" s="256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4.25" customHeight="1">
      <c r="A9" s="10" t="s">
        <v>85</v>
      </c>
      <c r="B9" s="8">
        <f>'Visp. būvd.'!B9</f>
        <v>0</v>
      </c>
      <c r="C9" s="10" t="s">
        <v>87</v>
      </c>
      <c r="D9" s="273" t="s">
        <v>132</v>
      </c>
      <c r="E9" s="273"/>
      <c r="F9" s="270" t="s">
        <v>88</v>
      </c>
      <c r="G9" s="270"/>
      <c r="H9" s="270"/>
      <c r="I9" s="259" t="s">
        <v>89</v>
      </c>
      <c r="J9" s="259"/>
      <c r="K9" s="259"/>
      <c r="L9" s="259"/>
      <c r="M9" s="271">
        <f>P82</f>
        <v>0</v>
      </c>
      <c r="N9" s="272"/>
      <c r="O9" s="2" t="s">
        <v>15</v>
      </c>
      <c r="P9" s="9"/>
    </row>
    <row r="10" spans="1:16" ht="14.2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 t="s">
        <v>13</v>
      </c>
      <c r="K10" s="255"/>
      <c r="L10" s="8">
        <f>'Visp. būvd.'!L10</f>
        <v>0</v>
      </c>
      <c r="M10" s="2" t="s">
        <v>86</v>
      </c>
      <c r="N10" s="11">
        <f>'Visp. būvd.'!N10</f>
        <v>0</v>
      </c>
      <c r="O10" s="231">
        <f>'Visp. būvd.'!O10:P10</f>
        <v>0</v>
      </c>
      <c r="P10" s="231"/>
    </row>
    <row r="11" spans="1:16" ht="14.25" customHeight="1" thickBo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ht="13.5" customHeight="1" thickBot="1">
      <c r="A12" s="40" t="s">
        <v>18</v>
      </c>
      <c r="B12" s="40"/>
      <c r="C12" s="41"/>
      <c r="D12" s="40" t="s">
        <v>19</v>
      </c>
      <c r="E12" s="42" t="s">
        <v>20</v>
      </c>
      <c r="F12" s="232" t="s">
        <v>33</v>
      </c>
      <c r="G12" s="233"/>
      <c r="H12" s="233"/>
      <c r="I12" s="233"/>
      <c r="J12" s="233"/>
      <c r="K12" s="234"/>
      <c r="L12" s="43"/>
      <c r="M12" s="43"/>
      <c r="N12" s="43" t="s">
        <v>22</v>
      </c>
      <c r="O12" s="43" t="s">
        <v>21</v>
      </c>
      <c r="P12" s="44" t="s">
        <v>15</v>
      </c>
    </row>
    <row r="13" spans="1:16" ht="12.75">
      <c r="A13" s="45" t="s">
        <v>23</v>
      </c>
      <c r="B13" s="45" t="s">
        <v>45</v>
      </c>
      <c r="C13" s="45" t="s">
        <v>32</v>
      </c>
      <c r="D13" s="45" t="s">
        <v>24</v>
      </c>
      <c r="E13" s="46" t="s">
        <v>25</v>
      </c>
      <c r="F13" s="45" t="s">
        <v>34</v>
      </c>
      <c r="G13" s="53" t="s">
        <v>90</v>
      </c>
      <c r="H13" s="40" t="s">
        <v>36</v>
      </c>
      <c r="I13" s="40" t="s">
        <v>26</v>
      </c>
      <c r="J13" s="40" t="s">
        <v>37</v>
      </c>
      <c r="K13" s="40" t="s">
        <v>42</v>
      </c>
      <c r="L13" s="47" t="s">
        <v>38</v>
      </c>
      <c r="M13" s="40" t="s">
        <v>36</v>
      </c>
      <c r="N13" s="40" t="s">
        <v>26</v>
      </c>
      <c r="O13" s="40" t="s">
        <v>37</v>
      </c>
      <c r="P13" s="40" t="s">
        <v>42</v>
      </c>
    </row>
    <row r="14" spans="1:16" ht="12.75">
      <c r="A14" s="45"/>
      <c r="B14" s="45"/>
      <c r="C14" s="45"/>
      <c r="D14" s="45"/>
      <c r="E14" s="46"/>
      <c r="F14" s="45" t="s">
        <v>43</v>
      </c>
      <c r="G14" s="45" t="s">
        <v>53</v>
      </c>
      <c r="H14" s="45" t="s">
        <v>40</v>
      </c>
      <c r="I14" s="45" t="s">
        <v>39</v>
      </c>
      <c r="J14" s="45" t="s">
        <v>41</v>
      </c>
      <c r="K14" s="45" t="s">
        <v>15</v>
      </c>
      <c r="L14" s="48" t="s">
        <v>44</v>
      </c>
      <c r="M14" s="45" t="s">
        <v>40</v>
      </c>
      <c r="N14" s="45" t="s">
        <v>39</v>
      </c>
      <c r="O14" s="45" t="s">
        <v>41</v>
      </c>
      <c r="P14" s="45" t="s">
        <v>15</v>
      </c>
    </row>
    <row r="15" spans="1:16" ht="13.5" thickBot="1">
      <c r="A15" s="49" t="s">
        <v>28</v>
      </c>
      <c r="B15" s="49"/>
      <c r="C15" s="49"/>
      <c r="D15" s="49"/>
      <c r="E15" s="50"/>
      <c r="F15" s="49" t="s">
        <v>50</v>
      </c>
      <c r="G15" s="49" t="s">
        <v>57</v>
      </c>
      <c r="H15" s="49" t="s">
        <v>15</v>
      </c>
      <c r="I15" s="49" t="s">
        <v>15</v>
      </c>
      <c r="J15" s="49" t="s">
        <v>15</v>
      </c>
      <c r="K15" s="49"/>
      <c r="L15" s="51" t="s">
        <v>50</v>
      </c>
      <c r="M15" s="49" t="s">
        <v>15</v>
      </c>
      <c r="N15" s="49" t="s">
        <v>15</v>
      </c>
      <c r="O15" s="49" t="s">
        <v>15</v>
      </c>
      <c r="P15" s="49"/>
    </row>
    <row r="16" spans="1:16" ht="15.75" thickBo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59"/>
      <c r="C17" s="67"/>
      <c r="D17" s="68"/>
      <c r="E17" s="57"/>
      <c r="F17" s="113"/>
      <c r="G17" s="101">
        <v>0</v>
      </c>
      <c r="H17" s="101">
        <v>0</v>
      </c>
      <c r="I17" s="101">
        <v>0</v>
      </c>
      <c r="J17" s="101">
        <v>0</v>
      </c>
      <c r="K17" s="114">
        <f>SUM(H17:J17)</f>
        <v>0</v>
      </c>
      <c r="L17" s="114">
        <f aca="true" t="shared" si="0" ref="L17:L48">E17*F17</f>
        <v>0</v>
      </c>
      <c r="M17" s="114">
        <f aca="true" t="shared" si="1" ref="M17:M48">E17*H17</f>
        <v>0</v>
      </c>
      <c r="N17" s="114">
        <f aca="true" t="shared" si="2" ref="N17:N48">E17*I17</f>
        <v>0</v>
      </c>
      <c r="O17" s="114">
        <f aca="true" t="shared" si="3" ref="O17:O48">E17*J17</f>
        <v>0</v>
      </c>
      <c r="P17" s="114">
        <f aca="true" t="shared" si="4" ref="P17:P76">SUM(M17:O17)</f>
        <v>0</v>
      </c>
      <c r="S17" s="19"/>
    </row>
    <row r="18" spans="1:19" ht="15">
      <c r="A18" s="59"/>
      <c r="B18" s="160"/>
      <c r="C18" s="226" t="s">
        <v>477</v>
      </c>
      <c r="D18" s="170"/>
      <c r="E18" s="160"/>
      <c r="F18" s="113"/>
      <c r="G18" s="101"/>
      <c r="H18" s="101">
        <v>0</v>
      </c>
      <c r="I18" s="101">
        <v>0</v>
      </c>
      <c r="J18" s="101">
        <v>0</v>
      </c>
      <c r="K18" s="114">
        <f>SUM(H18:J18)</f>
        <v>0</v>
      </c>
      <c r="L18" s="114">
        <f t="shared" si="0"/>
        <v>0</v>
      </c>
      <c r="M18" s="114">
        <f t="shared" si="1"/>
        <v>0</v>
      </c>
      <c r="N18" s="114">
        <f t="shared" si="2"/>
        <v>0</v>
      </c>
      <c r="O18" s="114">
        <f t="shared" si="3"/>
        <v>0</v>
      </c>
      <c r="P18" s="114">
        <f t="shared" si="4"/>
        <v>0</v>
      </c>
      <c r="S18" s="19"/>
    </row>
    <row r="19" spans="1:19" ht="15">
      <c r="A19" s="160" t="s">
        <v>478</v>
      </c>
      <c r="B19" s="171" t="s">
        <v>115</v>
      </c>
      <c r="C19" s="170" t="s">
        <v>504</v>
      </c>
      <c r="D19" s="160" t="s">
        <v>54</v>
      </c>
      <c r="E19" s="160">
        <v>25</v>
      </c>
      <c r="F19" s="113"/>
      <c r="G19" s="101"/>
      <c r="H19" s="101"/>
      <c r="I19" s="101"/>
      <c r="J19" s="101"/>
      <c r="K19" s="114"/>
      <c r="L19" s="114">
        <f t="shared" si="0"/>
        <v>0</v>
      </c>
      <c r="M19" s="114">
        <f t="shared" si="1"/>
        <v>0</v>
      </c>
      <c r="N19" s="114">
        <f t="shared" si="2"/>
        <v>0</v>
      </c>
      <c r="O19" s="114">
        <f t="shared" si="3"/>
        <v>0</v>
      </c>
      <c r="P19" s="114">
        <f t="shared" si="4"/>
        <v>0</v>
      </c>
      <c r="S19" s="19"/>
    </row>
    <row r="20" spans="1:19" ht="15">
      <c r="A20" s="160" t="s">
        <v>480</v>
      </c>
      <c r="B20" s="171" t="s">
        <v>115</v>
      </c>
      <c r="C20" s="170" t="s">
        <v>505</v>
      </c>
      <c r="D20" s="160" t="s">
        <v>54</v>
      </c>
      <c r="E20" s="160">
        <v>5</v>
      </c>
      <c r="F20" s="113"/>
      <c r="G20" s="101"/>
      <c r="H20" s="101"/>
      <c r="I20" s="101"/>
      <c r="J20" s="101"/>
      <c r="K20" s="114"/>
      <c r="L20" s="114">
        <f t="shared" si="0"/>
        <v>0</v>
      </c>
      <c r="M20" s="114">
        <f t="shared" si="1"/>
        <v>0</v>
      </c>
      <c r="N20" s="114">
        <f t="shared" si="2"/>
        <v>0</v>
      </c>
      <c r="O20" s="114">
        <f t="shared" si="3"/>
        <v>0</v>
      </c>
      <c r="P20" s="114">
        <f t="shared" si="4"/>
        <v>0</v>
      </c>
      <c r="S20" s="19"/>
    </row>
    <row r="21" spans="1:19" ht="15">
      <c r="A21" s="160" t="s">
        <v>481</v>
      </c>
      <c r="B21" s="171" t="s">
        <v>115</v>
      </c>
      <c r="C21" s="170" t="s">
        <v>506</v>
      </c>
      <c r="D21" s="160" t="s">
        <v>54</v>
      </c>
      <c r="E21" s="160">
        <v>4</v>
      </c>
      <c r="F21" s="113"/>
      <c r="G21" s="101"/>
      <c r="H21" s="101"/>
      <c r="I21" s="101"/>
      <c r="J21" s="101"/>
      <c r="K21" s="114"/>
      <c r="L21" s="114">
        <f t="shared" si="0"/>
        <v>0</v>
      </c>
      <c r="M21" s="114">
        <f t="shared" si="1"/>
        <v>0</v>
      </c>
      <c r="N21" s="114">
        <f t="shared" si="2"/>
        <v>0</v>
      </c>
      <c r="O21" s="114">
        <f t="shared" si="3"/>
        <v>0</v>
      </c>
      <c r="P21" s="114">
        <f t="shared" si="4"/>
        <v>0</v>
      </c>
      <c r="S21" s="19"/>
    </row>
    <row r="22" spans="1:19" ht="15">
      <c r="A22" s="160" t="s">
        <v>482</v>
      </c>
      <c r="B22" s="171" t="s">
        <v>115</v>
      </c>
      <c r="C22" s="170" t="s">
        <v>508</v>
      </c>
      <c r="D22" s="160" t="s">
        <v>54</v>
      </c>
      <c r="E22" s="160">
        <v>1</v>
      </c>
      <c r="F22" s="113"/>
      <c r="G22" s="101"/>
      <c r="H22" s="101"/>
      <c r="I22" s="101"/>
      <c r="J22" s="101"/>
      <c r="K22" s="114"/>
      <c r="L22" s="114">
        <f t="shared" si="0"/>
        <v>0</v>
      </c>
      <c r="M22" s="114">
        <f t="shared" si="1"/>
        <v>0</v>
      </c>
      <c r="N22" s="114">
        <f t="shared" si="2"/>
        <v>0</v>
      </c>
      <c r="O22" s="114">
        <f t="shared" si="3"/>
        <v>0</v>
      </c>
      <c r="P22" s="114">
        <f t="shared" si="4"/>
        <v>0</v>
      </c>
      <c r="S22" s="19"/>
    </row>
    <row r="23" spans="1:19" ht="15">
      <c r="A23" s="160" t="s">
        <v>483</v>
      </c>
      <c r="B23" s="171" t="s">
        <v>115</v>
      </c>
      <c r="C23" s="170" t="s">
        <v>507</v>
      </c>
      <c r="D23" s="160" t="s">
        <v>54</v>
      </c>
      <c r="E23" s="160">
        <v>1</v>
      </c>
      <c r="F23" s="113"/>
      <c r="G23" s="101"/>
      <c r="H23" s="101"/>
      <c r="I23" s="101"/>
      <c r="J23" s="101"/>
      <c r="K23" s="114"/>
      <c r="L23" s="114">
        <f t="shared" si="0"/>
        <v>0</v>
      </c>
      <c r="M23" s="114">
        <f t="shared" si="1"/>
        <v>0</v>
      </c>
      <c r="N23" s="114">
        <f t="shared" si="2"/>
        <v>0</v>
      </c>
      <c r="O23" s="114">
        <f t="shared" si="3"/>
        <v>0</v>
      </c>
      <c r="P23" s="114">
        <f t="shared" si="4"/>
        <v>0</v>
      </c>
      <c r="S23" s="19"/>
    </row>
    <row r="24" spans="1:19" ht="15">
      <c r="A24" s="160" t="s">
        <v>484</v>
      </c>
      <c r="B24" s="171" t="s">
        <v>115</v>
      </c>
      <c r="C24" s="170" t="s">
        <v>509</v>
      </c>
      <c r="D24" s="160" t="s">
        <v>54</v>
      </c>
      <c r="E24" s="160">
        <v>2</v>
      </c>
      <c r="F24" s="113"/>
      <c r="G24" s="101"/>
      <c r="H24" s="101"/>
      <c r="I24" s="101"/>
      <c r="J24" s="101"/>
      <c r="K24" s="114"/>
      <c r="L24" s="114">
        <f t="shared" si="0"/>
        <v>0</v>
      </c>
      <c r="M24" s="114">
        <f t="shared" si="1"/>
        <v>0</v>
      </c>
      <c r="N24" s="114">
        <f t="shared" si="2"/>
        <v>0</v>
      </c>
      <c r="O24" s="114">
        <f t="shared" si="3"/>
        <v>0</v>
      </c>
      <c r="P24" s="114">
        <f t="shared" si="4"/>
        <v>0</v>
      </c>
      <c r="S24" s="19"/>
    </row>
    <row r="25" spans="1:19" ht="30">
      <c r="A25" s="160" t="s">
        <v>485</v>
      </c>
      <c r="B25" s="171" t="s">
        <v>115</v>
      </c>
      <c r="C25" s="170" t="s">
        <v>510</v>
      </c>
      <c r="D25" s="160" t="s">
        <v>54</v>
      </c>
      <c r="E25" s="160">
        <v>3</v>
      </c>
      <c r="F25" s="113"/>
      <c r="G25" s="101"/>
      <c r="H25" s="101"/>
      <c r="I25" s="101"/>
      <c r="J25" s="101"/>
      <c r="K25" s="114"/>
      <c r="L25" s="114">
        <f t="shared" si="0"/>
        <v>0</v>
      </c>
      <c r="M25" s="114">
        <f t="shared" si="1"/>
        <v>0</v>
      </c>
      <c r="N25" s="114">
        <f t="shared" si="2"/>
        <v>0</v>
      </c>
      <c r="O25" s="114">
        <f t="shared" si="3"/>
        <v>0</v>
      </c>
      <c r="P25" s="114">
        <f t="shared" si="4"/>
        <v>0</v>
      </c>
      <c r="S25" s="19"/>
    </row>
    <row r="26" spans="1:19" ht="60">
      <c r="A26" s="160" t="s">
        <v>486</v>
      </c>
      <c r="B26" s="171" t="s">
        <v>115</v>
      </c>
      <c r="C26" s="170" t="s">
        <v>511</v>
      </c>
      <c r="D26" s="160" t="s">
        <v>14</v>
      </c>
      <c r="E26" s="160">
        <v>34</v>
      </c>
      <c r="F26" s="113"/>
      <c r="G26" s="101"/>
      <c r="H26" s="101"/>
      <c r="I26" s="101"/>
      <c r="J26" s="101"/>
      <c r="K26" s="114"/>
      <c r="L26" s="114">
        <f t="shared" si="0"/>
        <v>0</v>
      </c>
      <c r="M26" s="114">
        <f t="shared" si="1"/>
        <v>0</v>
      </c>
      <c r="N26" s="114">
        <f t="shared" si="2"/>
        <v>0</v>
      </c>
      <c r="O26" s="114">
        <f t="shared" si="3"/>
        <v>0</v>
      </c>
      <c r="P26" s="114">
        <f t="shared" si="4"/>
        <v>0</v>
      </c>
      <c r="S26" s="19"/>
    </row>
    <row r="27" spans="1:19" ht="60">
      <c r="A27" s="160" t="s">
        <v>487</v>
      </c>
      <c r="B27" s="171" t="s">
        <v>115</v>
      </c>
      <c r="C27" s="170" t="s">
        <v>512</v>
      </c>
      <c r="D27" s="160" t="s">
        <v>14</v>
      </c>
      <c r="E27" s="160">
        <v>98</v>
      </c>
      <c r="F27" s="113"/>
      <c r="G27" s="101"/>
      <c r="H27" s="101"/>
      <c r="I27" s="101"/>
      <c r="J27" s="101"/>
      <c r="K27" s="114"/>
      <c r="L27" s="114">
        <f t="shared" si="0"/>
        <v>0</v>
      </c>
      <c r="M27" s="114">
        <f t="shared" si="1"/>
        <v>0</v>
      </c>
      <c r="N27" s="114">
        <f t="shared" si="2"/>
        <v>0</v>
      </c>
      <c r="O27" s="114">
        <f t="shared" si="3"/>
        <v>0</v>
      </c>
      <c r="P27" s="114">
        <f t="shared" si="4"/>
        <v>0</v>
      </c>
      <c r="S27" s="19"/>
    </row>
    <row r="28" spans="1:19" ht="60">
      <c r="A28" s="160" t="s">
        <v>488</v>
      </c>
      <c r="B28" s="171" t="s">
        <v>115</v>
      </c>
      <c r="C28" s="170" t="s">
        <v>513</v>
      </c>
      <c r="D28" s="160" t="s">
        <v>14</v>
      </c>
      <c r="E28" s="160">
        <v>171</v>
      </c>
      <c r="F28" s="113"/>
      <c r="G28" s="101"/>
      <c r="H28" s="101"/>
      <c r="I28" s="101"/>
      <c r="J28" s="101"/>
      <c r="K28" s="114"/>
      <c r="L28" s="114">
        <f t="shared" si="0"/>
        <v>0</v>
      </c>
      <c r="M28" s="114">
        <f t="shared" si="1"/>
        <v>0</v>
      </c>
      <c r="N28" s="114">
        <f t="shared" si="2"/>
        <v>0</v>
      </c>
      <c r="O28" s="114">
        <f t="shared" si="3"/>
        <v>0</v>
      </c>
      <c r="P28" s="114">
        <f t="shared" si="4"/>
        <v>0</v>
      </c>
      <c r="S28" s="19"/>
    </row>
    <row r="29" spans="1:19" ht="60">
      <c r="A29" s="160" t="s">
        <v>489</v>
      </c>
      <c r="B29" s="171" t="s">
        <v>115</v>
      </c>
      <c r="C29" s="170" t="s">
        <v>514</v>
      </c>
      <c r="D29" s="160" t="s">
        <v>14</v>
      </c>
      <c r="E29" s="172">
        <v>39</v>
      </c>
      <c r="F29" s="113"/>
      <c r="G29" s="101"/>
      <c r="H29" s="101"/>
      <c r="I29" s="101"/>
      <c r="J29" s="101"/>
      <c r="K29" s="114"/>
      <c r="L29" s="114">
        <f t="shared" si="0"/>
        <v>0</v>
      </c>
      <c r="M29" s="114">
        <f t="shared" si="1"/>
        <v>0</v>
      </c>
      <c r="N29" s="114">
        <f t="shared" si="2"/>
        <v>0</v>
      </c>
      <c r="O29" s="114">
        <f t="shared" si="3"/>
        <v>0</v>
      </c>
      <c r="P29" s="114">
        <f t="shared" si="4"/>
        <v>0</v>
      </c>
      <c r="S29" s="19"/>
    </row>
    <row r="30" spans="1:19" ht="60">
      <c r="A30" s="160" t="s">
        <v>490</v>
      </c>
      <c r="B30" s="171" t="s">
        <v>115</v>
      </c>
      <c r="C30" s="170" t="s">
        <v>515</v>
      </c>
      <c r="D30" s="160" t="s">
        <v>14</v>
      </c>
      <c r="E30" s="172">
        <v>46</v>
      </c>
      <c r="F30" s="113"/>
      <c r="G30" s="101"/>
      <c r="H30" s="101"/>
      <c r="I30" s="101"/>
      <c r="J30" s="101"/>
      <c r="K30" s="114"/>
      <c r="L30" s="114">
        <f t="shared" si="0"/>
        <v>0</v>
      </c>
      <c r="M30" s="114">
        <f t="shared" si="1"/>
        <v>0</v>
      </c>
      <c r="N30" s="114">
        <f t="shared" si="2"/>
        <v>0</v>
      </c>
      <c r="O30" s="114">
        <f t="shared" si="3"/>
        <v>0</v>
      </c>
      <c r="P30" s="114">
        <f t="shared" si="4"/>
        <v>0</v>
      </c>
      <c r="S30" s="19"/>
    </row>
    <row r="31" spans="1:19" ht="60">
      <c r="A31" s="160" t="s">
        <v>491</v>
      </c>
      <c r="B31" s="171" t="s">
        <v>115</v>
      </c>
      <c r="C31" s="170" t="s">
        <v>516</v>
      </c>
      <c r="D31" s="160" t="s">
        <v>14</v>
      </c>
      <c r="E31" s="160">
        <v>23</v>
      </c>
      <c r="F31" s="113"/>
      <c r="G31" s="101"/>
      <c r="H31" s="101"/>
      <c r="I31" s="101"/>
      <c r="J31" s="101"/>
      <c r="K31" s="114"/>
      <c r="L31" s="114">
        <f t="shared" si="0"/>
        <v>0</v>
      </c>
      <c r="M31" s="114">
        <f t="shared" si="1"/>
        <v>0</v>
      </c>
      <c r="N31" s="114">
        <f t="shared" si="2"/>
        <v>0</v>
      </c>
      <c r="O31" s="114">
        <f t="shared" si="3"/>
        <v>0</v>
      </c>
      <c r="P31" s="114">
        <f t="shared" si="4"/>
        <v>0</v>
      </c>
      <c r="S31" s="19"/>
    </row>
    <row r="32" spans="1:19" ht="60">
      <c r="A32" s="160" t="s">
        <v>499</v>
      </c>
      <c r="B32" s="171" t="s">
        <v>115</v>
      </c>
      <c r="C32" s="170" t="s">
        <v>517</v>
      </c>
      <c r="D32" s="160" t="s">
        <v>14</v>
      </c>
      <c r="E32" s="160">
        <v>12</v>
      </c>
      <c r="F32" s="113"/>
      <c r="G32" s="101"/>
      <c r="H32" s="101"/>
      <c r="I32" s="101"/>
      <c r="J32" s="101"/>
      <c r="K32" s="114"/>
      <c r="L32" s="114">
        <f t="shared" si="0"/>
        <v>0</v>
      </c>
      <c r="M32" s="114">
        <f t="shared" si="1"/>
        <v>0</v>
      </c>
      <c r="N32" s="114">
        <f t="shared" si="2"/>
        <v>0</v>
      </c>
      <c r="O32" s="114">
        <f t="shared" si="3"/>
        <v>0</v>
      </c>
      <c r="P32" s="114">
        <f t="shared" si="4"/>
        <v>0</v>
      </c>
      <c r="S32" s="19"/>
    </row>
    <row r="33" spans="1:19" ht="15">
      <c r="A33" s="160" t="s">
        <v>492</v>
      </c>
      <c r="B33" s="171" t="s">
        <v>115</v>
      </c>
      <c r="C33" s="170" t="s">
        <v>518</v>
      </c>
      <c r="D33" s="170" t="s">
        <v>54</v>
      </c>
      <c r="E33" s="160">
        <v>62</v>
      </c>
      <c r="F33" s="113"/>
      <c r="G33" s="101"/>
      <c r="H33" s="101"/>
      <c r="I33" s="101"/>
      <c r="J33" s="101"/>
      <c r="K33" s="114"/>
      <c r="L33" s="114">
        <f t="shared" si="0"/>
        <v>0</v>
      </c>
      <c r="M33" s="114">
        <f t="shared" si="1"/>
        <v>0</v>
      </c>
      <c r="N33" s="114">
        <f t="shared" si="2"/>
        <v>0</v>
      </c>
      <c r="O33" s="114">
        <f t="shared" si="3"/>
        <v>0</v>
      </c>
      <c r="P33" s="114">
        <f t="shared" si="4"/>
        <v>0</v>
      </c>
      <c r="S33" s="19"/>
    </row>
    <row r="34" spans="1:19" ht="15">
      <c r="A34" s="160"/>
      <c r="B34" s="171"/>
      <c r="C34" s="170"/>
      <c r="D34" s="170"/>
      <c r="E34" s="160"/>
      <c r="F34" s="113"/>
      <c r="G34" s="101"/>
      <c r="H34" s="101"/>
      <c r="I34" s="101"/>
      <c r="J34" s="101"/>
      <c r="K34" s="114"/>
      <c r="L34" s="114">
        <f t="shared" si="0"/>
        <v>0</v>
      </c>
      <c r="M34" s="114">
        <f t="shared" si="1"/>
        <v>0</v>
      </c>
      <c r="N34" s="114">
        <f t="shared" si="2"/>
        <v>0</v>
      </c>
      <c r="O34" s="114">
        <f t="shared" si="3"/>
        <v>0</v>
      </c>
      <c r="P34" s="114">
        <f t="shared" si="4"/>
        <v>0</v>
      </c>
      <c r="S34" s="19"/>
    </row>
    <row r="35" spans="1:19" ht="15">
      <c r="A35" s="160"/>
      <c r="B35" s="171"/>
      <c r="C35" s="169" t="s">
        <v>496</v>
      </c>
      <c r="D35" s="170"/>
      <c r="E35" s="160"/>
      <c r="F35" s="113"/>
      <c r="G35" s="101"/>
      <c r="H35" s="101"/>
      <c r="I35" s="101"/>
      <c r="J35" s="101"/>
      <c r="K35" s="114"/>
      <c r="L35" s="114">
        <f t="shared" si="0"/>
        <v>0</v>
      </c>
      <c r="M35" s="114">
        <f t="shared" si="1"/>
        <v>0</v>
      </c>
      <c r="N35" s="114">
        <f t="shared" si="2"/>
        <v>0</v>
      </c>
      <c r="O35" s="114">
        <f t="shared" si="3"/>
        <v>0</v>
      </c>
      <c r="P35" s="114">
        <f t="shared" si="4"/>
        <v>0</v>
      </c>
      <c r="S35" s="19"/>
    </row>
    <row r="36" spans="1:19" ht="15">
      <c r="A36" s="160" t="s">
        <v>478</v>
      </c>
      <c r="B36" s="171" t="s">
        <v>115</v>
      </c>
      <c r="C36" s="170" t="s">
        <v>519</v>
      </c>
      <c r="D36" s="160" t="s">
        <v>54</v>
      </c>
      <c r="E36" s="160">
        <v>2</v>
      </c>
      <c r="F36" s="113"/>
      <c r="G36" s="101"/>
      <c r="H36" s="101"/>
      <c r="I36" s="101"/>
      <c r="J36" s="101"/>
      <c r="K36" s="114"/>
      <c r="L36" s="114">
        <f t="shared" si="0"/>
        <v>0</v>
      </c>
      <c r="M36" s="114">
        <f t="shared" si="1"/>
        <v>0</v>
      </c>
      <c r="N36" s="114">
        <f t="shared" si="2"/>
        <v>0</v>
      </c>
      <c r="O36" s="114">
        <f t="shared" si="3"/>
        <v>0</v>
      </c>
      <c r="P36" s="114">
        <f t="shared" si="4"/>
        <v>0</v>
      </c>
      <c r="S36" s="19"/>
    </row>
    <row r="37" spans="1:19" ht="45">
      <c r="A37" s="160" t="s">
        <v>480</v>
      </c>
      <c r="B37" s="171" t="s">
        <v>115</v>
      </c>
      <c r="C37" s="170" t="s">
        <v>520</v>
      </c>
      <c r="D37" s="160" t="s">
        <v>479</v>
      </c>
      <c r="E37" s="172">
        <v>5</v>
      </c>
      <c r="F37" s="113"/>
      <c r="G37" s="101"/>
      <c r="H37" s="101"/>
      <c r="I37" s="101"/>
      <c r="J37" s="101"/>
      <c r="K37" s="114"/>
      <c r="L37" s="114">
        <f t="shared" si="0"/>
        <v>0</v>
      </c>
      <c r="M37" s="114">
        <f t="shared" si="1"/>
        <v>0</v>
      </c>
      <c r="N37" s="114">
        <f t="shared" si="2"/>
        <v>0</v>
      </c>
      <c r="O37" s="114">
        <f t="shared" si="3"/>
        <v>0</v>
      </c>
      <c r="P37" s="114">
        <f t="shared" si="4"/>
        <v>0</v>
      </c>
      <c r="S37" s="19"/>
    </row>
    <row r="38" spans="1:19" ht="45">
      <c r="A38" s="160" t="s">
        <v>481</v>
      </c>
      <c r="B38" s="171" t="s">
        <v>115</v>
      </c>
      <c r="C38" s="170" t="s">
        <v>683</v>
      </c>
      <c r="D38" s="160" t="s">
        <v>14</v>
      </c>
      <c r="E38" s="160">
        <v>65</v>
      </c>
      <c r="F38" s="113"/>
      <c r="G38" s="101"/>
      <c r="H38" s="101"/>
      <c r="I38" s="101"/>
      <c r="J38" s="101"/>
      <c r="K38" s="114"/>
      <c r="L38" s="114">
        <f t="shared" si="0"/>
        <v>0</v>
      </c>
      <c r="M38" s="114">
        <f t="shared" si="1"/>
        <v>0</v>
      </c>
      <c r="N38" s="114">
        <f t="shared" si="2"/>
        <v>0</v>
      </c>
      <c r="O38" s="114">
        <f t="shared" si="3"/>
        <v>0</v>
      </c>
      <c r="P38" s="114">
        <f t="shared" si="4"/>
        <v>0</v>
      </c>
      <c r="S38" s="19"/>
    </row>
    <row r="39" spans="1:19" ht="30">
      <c r="A39" s="160" t="s">
        <v>482</v>
      </c>
      <c r="B39" s="171" t="s">
        <v>115</v>
      </c>
      <c r="C39" s="170" t="s">
        <v>497</v>
      </c>
      <c r="D39" s="160" t="s">
        <v>54</v>
      </c>
      <c r="E39" s="160">
        <v>10</v>
      </c>
      <c r="F39" s="113"/>
      <c r="G39" s="101"/>
      <c r="H39" s="101"/>
      <c r="I39" s="101"/>
      <c r="J39" s="101"/>
      <c r="K39" s="114"/>
      <c r="L39" s="114">
        <f t="shared" si="0"/>
        <v>0</v>
      </c>
      <c r="M39" s="114">
        <f t="shared" si="1"/>
        <v>0</v>
      </c>
      <c r="N39" s="114">
        <f t="shared" si="2"/>
        <v>0</v>
      </c>
      <c r="O39" s="114">
        <f t="shared" si="3"/>
        <v>0</v>
      </c>
      <c r="P39" s="114">
        <f t="shared" si="4"/>
        <v>0</v>
      </c>
      <c r="S39" s="19"/>
    </row>
    <row r="40" spans="1:19" ht="15">
      <c r="A40" s="160"/>
      <c r="B40" s="171"/>
      <c r="C40" s="169" t="s">
        <v>498</v>
      </c>
      <c r="D40" s="170"/>
      <c r="E40" s="160"/>
      <c r="F40" s="113"/>
      <c r="G40" s="101"/>
      <c r="H40" s="101"/>
      <c r="I40" s="101"/>
      <c r="J40" s="101"/>
      <c r="K40" s="114"/>
      <c r="L40" s="114">
        <f t="shared" si="0"/>
        <v>0</v>
      </c>
      <c r="M40" s="114">
        <f t="shared" si="1"/>
        <v>0</v>
      </c>
      <c r="N40" s="114">
        <f t="shared" si="2"/>
        <v>0</v>
      </c>
      <c r="O40" s="114">
        <f t="shared" si="3"/>
        <v>0</v>
      </c>
      <c r="P40" s="114">
        <f t="shared" si="4"/>
        <v>0</v>
      </c>
      <c r="S40" s="19"/>
    </row>
    <row r="41" spans="1:19" ht="15">
      <c r="A41" s="160" t="s">
        <v>478</v>
      </c>
      <c r="B41" s="171" t="s">
        <v>115</v>
      </c>
      <c r="C41" s="170" t="s">
        <v>521</v>
      </c>
      <c r="D41" s="160" t="s">
        <v>54</v>
      </c>
      <c r="E41" s="160">
        <v>20</v>
      </c>
      <c r="F41" s="113"/>
      <c r="G41" s="101"/>
      <c r="H41" s="101"/>
      <c r="I41" s="101"/>
      <c r="J41" s="101"/>
      <c r="K41" s="114"/>
      <c r="L41" s="114">
        <f t="shared" si="0"/>
        <v>0</v>
      </c>
      <c r="M41" s="114">
        <f t="shared" si="1"/>
        <v>0</v>
      </c>
      <c r="N41" s="114">
        <f t="shared" si="2"/>
        <v>0</v>
      </c>
      <c r="O41" s="114">
        <f t="shared" si="3"/>
        <v>0</v>
      </c>
      <c r="P41" s="114">
        <f t="shared" si="4"/>
        <v>0</v>
      </c>
      <c r="S41" s="19"/>
    </row>
    <row r="42" spans="1:19" ht="15">
      <c r="A42" s="160" t="s">
        <v>480</v>
      </c>
      <c r="B42" s="171" t="s">
        <v>115</v>
      </c>
      <c r="C42" s="170" t="s">
        <v>522</v>
      </c>
      <c r="D42" s="160" t="s">
        <v>54</v>
      </c>
      <c r="E42" s="160">
        <v>5</v>
      </c>
      <c r="F42" s="113"/>
      <c r="G42" s="101"/>
      <c r="H42" s="101"/>
      <c r="I42" s="101"/>
      <c r="J42" s="101"/>
      <c r="K42" s="114"/>
      <c r="L42" s="114">
        <f t="shared" si="0"/>
        <v>0</v>
      </c>
      <c r="M42" s="114">
        <f t="shared" si="1"/>
        <v>0</v>
      </c>
      <c r="N42" s="114">
        <f t="shared" si="2"/>
        <v>0</v>
      </c>
      <c r="O42" s="114">
        <f t="shared" si="3"/>
        <v>0</v>
      </c>
      <c r="P42" s="114">
        <f t="shared" si="4"/>
        <v>0</v>
      </c>
      <c r="S42" s="19"/>
    </row>
    <row r="43" spans="1:19" ht="15">
      <c r="A43" s="160" t="s">
        <v>481</v>
      </c>
      <c r="B43" s="171" t="s">
        <v>115</v>
      </c>
      <c r="C43" s="170" t="s">
        <v>523</v>
      </c>
      <c r="D43" s="160" t="s">
        <v>54</v>
      </c>
      <c r="E43" s="160">
        <v>1</v>
      </c>
      <c r="F43" s="113"/>
      <c r="G43" s="101"/>
      <c r="H43" s="101"/>
      <c r="I43" s="101"/>
      <c r="J43" s="101"/>
      <c r="K43" s="114"/>
      <c r="L43" s="114">
        <f t="shared" si="0"/>
        <v>0</v>
      </c>
      <c r="M43" s="114">
        <f t="shared" si="1"/>
        <v>0</v>
      </c>
      <c r="N43" s="114">
        <f t="shared" si="2"/>
        <v>0</v>
      </c>
      <c r="O43" s="114">
        <f t="shared" si="3"/>
        <v>0</v>
      </c>
      <c r="P43" s="114">
        <f t="shared" si="4"/>
        <v>0</v>
      </c>
      <c r="S43" s="19"/>
    </row>
    <row r="44" spans="1:19" ht="15">
      <c r="A44" s="160" t="s">
        <v>482</v>
      </c>
      <c r="B44" s="171" t="s">
        <v>115</v>
      </c>
      <c r="C44" s="170" t="s">
        <v>524</v>
      </c>
      <c r="D44" s="160" t="s">
        <v>54</v>
      </c>
      <c r="E44" s="160">
        <v>2</v>
      </c>
      <c r="F44" s="113"/>
      <c r="G44" s="101"/>
      <c r="H44" s="101"/>
      <c r="I44" s="101"/>
      <c r="J44" s="101"/>
      <c r="K44" s="114"/>
      <c r="L44" s="114">
        <f t="shared" si="0"/>
        <v>0</v>
      </c>
      <c r="M44" s="114">
        <f t="shared" si="1"/>
        <v>0</v>
      </c>
      <c r="N44" s="114">
        <f t="shared" si="2"/>
        <v>0</v>
      </c>
      <c r="O44" s="114">
        <f t="shared" si="3"/>
        <v>0</v>
      </c>
      <c r="P44" s="114">
        <f t="shared" si="4"/>
        <v>0</v>
      </c>
      <c r="S44" s="19"/>
    </row>
    <row r="45" spans="1:19" ht="15">
      <c r="A45" s="160" t="s">
        <v>483</v>
      </c>
      <c r="B45" s="171" t="s">
        <v>115</v>
      </c>
      <c r="C45" s="170" t="s">
        <v>525</v>
      </c>
      <c r="D45" s="160" t="s">
        <v>54</v>
      </c>
      <c r="E45" s="160">
        <v>7</v>
      </c>
      <c r="F45" s="113"/>
      <c r="G45" s="101"/>
      <c r="H45" s="101"/>
      <c r="I45" s="101"/>
      <c r="J45" s="101"/>
      <c r="K45" s="114"/>
      <c r="L45" s="114">
        <f t="shared" si="0"/>
        <v>0</v>
      </c>
      <c r="M45" s="114">
        <f t="shared" si="1"/>
        <v>0</v>
      </c>
      <c r="N45" s="114">
        <f t="shared" si="2"/>
        <v>0</v>
      </c>
      <c r="O45" s="114">
        <f t="shared" si="3"/>
        <v>0</v>
      </c>
      <c r="P45" s="114">
        <f t="shared" si="4"/>
        <v>0</v>
      </c>
      <c r="S45" s="19"/>
    </row>
    <row r="46" spans="1:19" ht="15">
      <c r="A46" s="160" t="s">
        <v>484</v>
      </c>
      <c r="B46" s="171" t="s">
        <v>115</v>
      </c>
      <c r="C46" s="170" t="s">
        <v>684</v>
      </c>
      <c r="D46" s="170"/>
      <c r="E46" s="160">
        <v>45</v>
      </c>
      <c r="F46" s="113"/>
      <c r="G46" s="101"/>
      <c r="H46" s="101"/>
      <c r="I46" s="101"/>
      <c r="J46" s="101"/>
      <c r="K46" s="114"/>
      <c r="L46" s="114">
        <f t="shared" si="0"/>
        <v>0</v>
      </c>
      <c r="M46" s="114">
        <f t="shared" si="1"/>
        <v>0</v>
      </c>
      <c r="N46" s="114">
        <f t="shared" si="2"/>
        <v>0</v>
      </c>
      <c r="O46" s="114">
        <f t="shared" si="3"/>
        <v>0</v>
      </c>
      <c r="P46" s="114">
        <f t="shared" si="4"/>
        <v>0</v>
      </c>
      <c r="S46" s="19"/>
    </row>
    <row r="47" spans="1:19" ht="15">
      <c r="A47" s="160" t="s">
        <v>485</v>
      </c>
      <c r="B47" s="171" t="s">
        <v>115</v>
      </c>
      <c r="C47" s="170" t="s">
        <v>509</v>
      </c>
      <c r="D47" s="160" t="s">
        <v>54</v>
      </c>
      <c r="E47" s="160">
        <v>2</v>
      </c>
      <c r="F47" s="113"/>
      <c r="G47" s="101"/>
      <c r="H47" s="101"/>
      <c r="I47" s="101"/>
      <c r="J47" s="101"/>
      <c r="K47" s="114"/>
      <c r="L47" s="114">
        <f t="shared" si="0"/>
        <v>0</v>
      </c>
      <c r="M47" s="114">
        <f t="shared" si="1"/>
        <v>0</v>
      </c>
      <c r="N47" s="114">
        <f t="shared" si="2"/>
        <v>0</v>
      </c>
      <c r="O47" s="114">
        <f t="shared" si="3"/>
        <v>0</v>
      </c>
      <c r="P47" s="114">
        <f t="shared" si="4"/>
        <v>0</v>
      </c>
      <c r="S47" s="19"/>
    </row>
    <row r="48" spans="1:19" ht="15">
      <c r="A48" s="160" t="s">
        <v>486</v>
      </c>
      <c r="B48" s="171" t="s">
        <v>115</v>
      </c>
      <c r="C48" s="170" t="s">
        <v>526</v>
      </c>
      <c r="D48" s="160" t="s">
        <v>54</v>
      </c>
      <c r="E48" s="160">
        <v>7</v>
      </c>
      <c r="F48" s="113"/>
      <c r="G48" s="101"/>
      <c r="H48" s="101"/>
      <c r="I48" s="101"/>
      <c r="J48" s="101"/>
      <c r="K48" s="114"/>
      <c r="L48" s="114">
        <f t="shared" si="0"/>
        <v>0</v>
      </c>
      <c r="M48" s="114">
        <f t="shared" si="1"/>
        <v>0</v>
      </c>
      <c r="N48" s="114">
        <f t="shared" si="2"/>
        <v>0</v>
      </c>
      <c r="O48" s="114">
        <f t="shared" si="3"/>
        <v>0</v>
      </c>
      <c r="P48" s="114">
        <f t="shared" si="4"/>
        <v>0</v>
      </c>
      <c r="S48" s="19"/>
    </row>
    <row r="49" spans="1:19" ht="15">
      <c r="A49" s="160" t="s">
        <v>487</v>
      </c>
      <c r="B49" s="171" t="s">
        <v>115</v>
      </c>
      <c r="C49" s="170" t="s">
        <v>676</v>
      </c>
      <c r="D49" s="160" t="s">
        <v>54</v>
      </c>
      <c r="E49" s="160">
        <v>6</v>
      </c>
      <c r="F49" s="113"/>
      <c r="G49" s="101"/>
      <c r="H49" s="101"/>
      <c r="I49" s="101"/>
      <c r="J49" s="101"/>
      <c r="K49" s="114"/>
      <c r="L49" s="114">
        <f aca="true" t="shared" si="5" ref="L49:L77">E49*F49</f>
        <v>0</v>
      </c>
      <c r="M49" s="114">
        <f aca="true" t="shared" si="6" ref="M49:M77">E49*H49</f>
        <v>0</v>
      </c>
      <c r="N49" s="114">
        <f aca="true" t="shared" si="7" ref="N49:N77">E49*I49</f>
        <v>0</v>
      </c>
      <c r="O49" s="114">
        <f aca="true" t="shared" si="8" ref="O49:O77">E49*J49</f>
        <v>0</v>
      </c>
      <c r="P49" s="114">
        <f t="shared" si="4"/>
        <v>0</v>
      </c>
      <c r="S49" s="19"/>
    </row>
    <row r="50" spans="1:19" ht="30">
      <c r="A50" s="160" t="s">
        <v>488</v>
      </c>
      <c r="B50" s="171" t="s">
        <v>115</v>
      </c>
      <c r="C50" s="170" t="s">
        <v>527</v>
      </c>
      <c r="D50" s="160" t="s">
        <v>54</v>
      </c>
      <c r="E50" s="160">
        <v>8</v>
      </c>
      <c r="F50" s="113"/>
      <c r="G50" s="101"/>
      <c r="H50" s="101"/>
      <c r="I50" s="101"/>
      <c r="J50" s="101"/>
      <c r="K50" s="114"/>
      <c r="L50" s="114">
        <f t="shared" si="5"/>
        <v>0</v>
      </c>
      <c r="M50" s="114">
        <f t="shared" si="6"/>
        <v>0</v>
      </c>
      <c r="N50" s="114">
        <f t="shared" si="7"/>
        <v>0</v>
      </c>
      <c r="O50" s="114">
        <f t="shared" si="8"/>
        <v>0</v>
      </c>
      <c r="P50" s="114">
        <f t="shared" si="4"/>
        <v>0</v>
      </c>
      <c r="S50" s="19"/>
    </row>
    <row r="51" spans="1:19" ht="30">
      <c r="A51" s="160" t="s">
        <v>489</v>
      </c>
      <c r="B51" s="171" t="s">
        <v>115</v>
      </c>
      <c r="C51" s="170" t="s">
        <v>685</v>
      </c>
      <c r="D51" s="160" t="s">
        <v>54</v>
      </c>
      <c r="E51" s="160">
        <v>1</v>
      </c>
      <c r="F51" s="113"/>
      <c r="G51" s="101"/>
      <c r="H51" s="101"/>
      <c r="I51" s="101"/>
      <c r="J51" s="101"/>
      <c r="K51" s="114"/>
      <c r="L51" s="114">
        <f t="shared" si="5"/>
        <v>0</v>
      </c>
      <c r="M51" s="114">
        <f t="shared" si="6"/>
        <v>0</v>
      </c>
      <c r="N51" s="114">
        <f t="shared" si="7"/>
        <v>0</v>
      </c>
      <c r="O51" s="114">
        <f t="shared" si="8"/>
        <v>0</v>
      </c>
      <c r="P51" s="114">
        <f t="shared" si="4"/>
        <v>0</v>
      </c>
      <c r="S51" s="19"/>
    </row>
    <row r="52" spans="1:19" ht="45">
      <c r="A52" s="160" t="s">
        <v>490</v>
      </c>
      <c r="B52" s="171" t="s">
        <v>115</v>
      </c>
      <c r="C52" s="170" t="s">
        <v>528</v>
      </c>
      <c r="D52" s="160" t="s">
        <v>14</v>
      </c>
      <c r="E52" s="160">
        <v>22</v>
      </c>
      <c r="F52" s="113"/>
      <c r="G52" s="101"/>
      <c r="H52" s="101"/>
      <c r="I52" s="101"/>
      <c r="J52" s="101"/>
      <c r="K52" s="114"/>
      <c r="L52" s="114">
        <f t="shared" si="5"/>
        <v>0</v>
      </c>
      <c r="M52" s="114">
        <f t="shared" si="6"/>
        <v>0</v>
      </c>
      <c r="N52" s="114">
        <f t="shared" si="7"/>
        <v>0</v>
      </c>
      <c r="O52" s="114">
        <f t="shared" si="8"/>
        <v>0</v>
      </c>
      <c r="P52" s="114">
        <f t="shared" si="4"/>
        <v>0</v>
      </c>
      <c r="S52" s="19"/>
    </row>
    <row r="53" spans="1:19" ht="45">
      <c r="A53" s="160" t="s">
        <v>491</v>
      </c>
      <c r="B53" s="171" t="s">
        <v>115</v>
      </c>
      <c r="C53" s="170" t="s">
        <v>529</v>
      </c>
      <c r="D53" s="160" t="s">
        <v>14</v>
      </c>
      <c r="E53" s="160">
        <v>185</v>
      </c>
      <c r="F53" s="113"/>
      <c r="G53" s="101"/>
      <c r="H53" s="101"/>
      <c r="I53" s="101"/>
      <c r="J53" s="101"/>
      <c r="K53" s="114"/>
      <c r="L53" s="114">
        <f t="shared" si="5"/>
        <v>0</v>
      </c>
      <c r="M53" s="114">
        <f t="shared" si="6"/>
        <v>0</v>
      </c>
      <c r="N53" s="114">
        <f t="shared" si="7"/>
        <v>0</v>
      </c>
      <c r="O53" s="114">
        <f t="shared" si="8"/>
        <v>0</v>
      </c>
      <c r="P53" s="114">
        <f t="shared" si="4"/>
        <v>0</v>
      </c>
      <c r="S53" s="19"/>
    </row>
    <row r="54" spans="1:19" ht="45">
      <c r="A54" s="160" t="s">
        <v>499</v>
      </c>
      <c r="B54" s="171" t="s">
        <v>115</v>
      </c>
      <c r="C54" s="170" t="s">
        <v>530</v>
      </c>
      <c r="D54" s="160" t="s">
        <v>14</v>
      </c>
      <c r="E54" s="160">
        <v>96</v>
      </c>
      <c r="F54" s="113"/>
      <c r="G54" s="101"/>
      <c r="H54" s="101"/>
      <c r="I54" s="101"/>
      <c r="J54" s="101"/>
      <c r="K54" s="114"/>
      <c r="L54" s="114">
        <f t="shared" si="5"/>
        <v>0</v>
      </c>
      <c r="M54" s="114">
        <f t="shared" si="6"/>
        <v>0</v>
      </c>
      <c r="N54" s="114">
        <f t="shared" si="7"/>
        <v>0</v>
      </c>
      <c r="O54" s="114">
        <f t="shared" si="8"/>
        <v>0</v>
      </c>
      <c r="P54" s="114">
        <f t="shared" si="4"/>
        <v>0</v>
      </c>
      <c r="S54" s="19"/>
    </row>
    <row r="55" spans="1:19" ht="45">
      <c r="A55" s="160" t="s">
        <v>492</v>
      </c>
      <c r="B55" s="171" t="s">
        <v>115</v>
      </c>
      <c r="C55" s="170" t="s">
        <v>531</v>
      </c>
      <c r="D55" s="160" t="s">
        <v>14</v>
      </c>
      <c r="E55" s="160">
        <v>41</v>
      </c>
      <c r="F55" s="113"/>
      <c r="G55" s="101"/>
      <c r="H55" s="101"/>
      <c r="I55" s="101"/>
      <c r="J55" s="101"/>
      <c r="K55" s="114"/>
      <c r="L55" s="114">
        <f t="shared" si="5"/>
        <v>0</v>
      </c>
      <c r="M55" s="114">
        <f t="shared" si="6"/>
        <v>0</v>
      </c>
      <c r="N55" s="114">
        <f t="shared" si="7"/>
        <v>0</v>
      </c>
      <c r="O55" s="114">
        <f t="shared" si="8"/>
        <v>0</v>
      </c>
      <c r="P55" s="114">
        <f t="shared" si="4"/>
        <v>0</v>
      </c>
      <c r="S55" s="19"/>
    </row>
    <row r="56" spans="1:19" ht="45">
      <c r="A56" s="160" t="s">
        <v>493</v>
      </c>
      <c r="B56" s="171" t="s">
        <v>115</v>
      </c>
      <c r="C56" s="170" t="s">
        <v>532</v>
      </c>
      <c r="D56" s="160" t="s">
        <v>14</v>
      </c>
      <c r="E56" s="160">
        <v>33</v>
      </c>
      <c r="F56" s="113"/>
      <c r="G56" s="101"/>
      <c r="H56" s="101"/>
      <c r="I56" s="101"/>
      <c r="J56" s="101"/>
      <c r="K56" s="114"/>
      <c r="L56" s="114">
        <f t="shared" si="5"/>
        <v>0</v>
      </c>
      <c r="M56" s="114">
        <f t="shared" si="6"/>
        <v>0</v>
      </c>
      <c r="N56" s="114">
        <f t="shared" si="7"/>
        <v>0</v>
      </c>
      <c r="O56" s="114">
        <f t="shared" si="8"/>
        <v>0</v>
      </c>
      <c r="P56" s="114">
        <f t="shared" si="4"/>
        <v>0</v>
      </c>
      <c r="S56" s="19"/>
    </row>
    <row r="57" spans="1:19" ht="45">
      <c r="A57" s="160" t="s">
        <v>494</v>
      </c>
      <c r="B57" s="171" t="s">
        <v>115</v>
      </c>
      <c r="C57" s="170" t="s">
        <v>533</v>
      </c>
      <c r="D57" s="160" t="s">
        <v>14</v>
      </c>
      <c r="E57" s="160">
        <v>22</v>
      </c>
      <c r="F57" s="113"/>
      <c r="G57" s="101"/>
      <c r="H57" s="101"/>
      <c r="I57" s="101"/>
      <c r="J57" s="101"/>
      <c r="K57" s="114"/>
      <c r="L57" s="114">
        <f t="shared" si="5"/>
        <v>0</v>
      </c>
      <c r="M57" s="114">
        <f t="shared" si="6"/>
        <v>0</v>
      </c>
      <c r="N57" s="114">
        <f t="shared" si="7"/>
        <v>0</v>
      </c>
      <c r="O57" s="114">
        <f t="shared" si="8"/>
        <v>0</v>
      </c>
      <c r="P57" s="114">
        <f t="shared" si="4"/>
        <v>0</v>
      </c>
      <c r="S57" s="19"/>
    </row>
    <row r="58" spans="1:19" ht="15">
      <c r="A58" s="160"/>
      <c r="B58" s="171"/>
      <c r="C58" s="169" t="s">
        <v>500</v>
      </c>
      <c r="D58" s="170"/>
      <c r="E58" s="160"/>
      <c r="F58" s="113"/>
      <c r="G58" s="101"/>
      <c r="H58" s="101"/>
      <c r="I58" s="101"/>
      <c r="J58" s="101"/>
      <c r="K58" s="114"/>
      <c r="L58" s="114">
        <f t="shared" si="5"/>
        <v>0</v>
      </c>
      <c r="M58" s="114">
        <f t="shared" si="6"/>
        <v>0</v>
      </c>
      <c r="N58" s="114">
        <f t="shared" si="7"/>
        <v>0</v>
      </c>
      <c r="O58" s="114">
        <f t="shared" si="8"/>
        <v>0</v>
      </c>
      <c r="P58" s="114">
        <f t="shared" si="4"/>
        <v>0</v>
      </c>
      <c r="S58" s="19"/>
    </row>
    <row r="59" spans="1:19" ht="45">
      <c r="A59" s="160" t="s">
        <v>478</v>
      </c>
      <c r="B59" s="171" t="s">
        <v>115</v>
      </c>
      <c r="C59" s="170" t="s">
        <v>677</v>
      </c>
      <c r="D59" s="160" t="s">
        <v>501</v>
      </c>
      <c r="E59" s="160">
        <v>16</v>
      </c>
      <c r="F59" s="113"/>
      <c r="G59" s="101"/>
      <c r="H59" s="101"/>
      <c r="I59" s="101"/>
      <c r="J59" s="101"/>
      <c r="K59" s="114"/>
      <c r="L59" s="114">
        <f t="shared" si="5"/>
        <v>0</v>
      </c>
      <c r="M59" s="114">
        <f t="shared" si="6"/>
        <v>0</v>
      </c>
      <c r="N59" s="114">
        <f t="shared" si="7"/>
        <v>0</v>
      </c>
      <c r="O59" s="114">
        <f t="shared" si="8"/>
        <v>0</v>
      </c>
      <c r="P59" s="114">
        <f t="shared" si="4"/>
        <v>0</v>
      </c>
      <c r="S59" s="19"/>
    </row>
    <row r="60" spans="1:19" ht="45">
      <c r="A60" s="160" t="s">
        <v>480</v>
      </c>
      <c r="B60" s="171" t="s">
        <v>115</v>
      </c>
      <c r="C60" s="170" t="s">
        <v>678</v>
      </c>
      <c r="D60" s="160" t="s">
        <v>501</v>
      </c>
      <c r="E60" s="160">
        <v>4</v>
      </c>
      <c r="F60" s="113"/>
      <c r="G60" s="101"/>
      <c r="H60" s="101"/>
      <c r="I60" s="101"/>
      <c r="J60" s="101"/>
      <c r="K60" s="114"/>
      <c r="L60" s="114">
        <f t="shared" si="5"/>
        <v>0</v>
      </c>
      <c r="M60" s="114">
        <f t="shared" si="6"/>
        <v>0</v>
      </c>
      <c r="N60" s="114">
        <f t="shared" si="7"/>
        <v>0</v>
      </c>
      <c r="O60" s="114">
        <f t="shared" si="8"/>
        <v>0</v>
      </c>
      <c r="P60" s="114">
        <f t="shared" si="4"/>
        <v>0</v>
      </c>
      <c r="S60" s="19"/>
    </row>
    <row r="61" spans="1:19" ht="45">
      <c r="A61" s="160" t="s">
        <v>481</v>
      </c>
      <c r="B61" s="171" t="s">
        <v>115</v>
      </c>
      <c r="C61" s="170" t="s">
        <v>679</v>
      </c>
      <c r="D61" s="160" t="s">
        <v>479</v>
      </c>
      <c r="E61" s="160">
        <v>20</v>
      </c>
      <c r="F61" s="113"/>
      <c r="G61" s="101"/>
      <c r="H61" s="101"/>
      <c r="I61" s="101"/>
      <c r="J61" s="101"/>
      <c r="K61" s="114"/>
      <c r="L61" s="114">
        <f t="shared" si="5"/>
        <v>0</v>
      </c>
      <c r="M61" s="114">
        <f t="shared" si="6"/>
        <v>0</v>
      </c>
      <c r="N61" s="114">
        <f t="shared" si="7"/>
        <v>0</v>
      </c>
      <c r="O61" s="114">
        <f t="shared" si="8"/>
        <v>0</v>
      </c>
      <c r="P61" s="114">
        <f t="shared" si="4"/>
        <v>0</v>
      </c>
      <c r="S61" s="19"/>
    </row>
    <row r="62" spans="1:19" ht="45">
      <c r="A62" s="160" t="s">
        <v>482</v>
      </c>
      <c r="B62" s="171" t="s">
        <v>115</v>
      </c>
      <c r="C62" s="170" t="s">
        <v>680</v>
      </c>
      <c r="D62" s="160" t="s">
        <v>479</v>
      </c>
      <c r="E62" s="160">
        <v>15</v>
      </c>
      <c r="F62" s="113"/>
      <c r="G62" s="101"/>
      <c r="H62" s="101"/>
      <c r="I62" s="101"/>
      <c r="J62" s="101"/>
      <c r="K62" s="114"/>
      <c r="L62" s="114">
        <f t="shared" si="5"/>
        <v>0</v>
      </c>
      <c r="M62" s="114">
        <f t="shared" si="6"/>
        <v>0</v>
      </c>
      <c r="N62" s="114">
        <f t="shared" si="7"/>
        <v>0</v>
      </c>
      <c r="O62" s="114">
        <f t="shared" si="8"/>
        <v>0</v>
      </c>
      <c r="P62" s="114">
        <f t="shared" si="4"/>
        <v>0</v>
      </c>
      <c r="S62" s="19"/>
    </row>
    <row r="63" spans="1:19" ht="60">
      <c r="A63" s="160" t="s">
        <v>483</v>
      </c>
      <c r="B63" s="171" t="s">
        <v>115</v>
      </c>
      <c r="C63" s="170" t="s">
        <v>502</v>
      </c>
      <c r="D63" s="160" t="s">
        <v>479</v>
      </c>
      <c r="E63" s="160">
        <v>8</v>
      </c>
      <c r="F63" s="113"/>
      <c r="G63" s="101"/>
      <c r="H63" s="101"/>
      <c r="I63" s="101"/>
      <c r="J63" s="101"/>
      <c r="K63" s="114"/>
      <c r="L63" s="114">
        <f t="shared" si="5"/>
        <v>0</v>
      </c>
      <c r="M63" s="114">
        <f t="shared" si="6"/>
        <v>0</v>
      </c>
      <c r="N63" s="114">
        <f t="shared" si="7"/>
        <v>0</v>
      </c>
      <c r="O63" s="114">
        <f t="shared" si="8"/>
        <v>0</v>
      </c>
      <c r="P63" s="114">
        <f t="shared" si="4"/>
        <v>0</v>
      </c>
      <c r="S63" s="19"/>
    </row>
    <row r="64" spans="1:19" ht="30">
      <c r="A64" s="160" t="s">
        <v>484</v>
      </c>
      <c r="B64" s="171" t="s">
        <v>115</v>
      </c>
      <c r="C64" s="170" t="s">
        <v>681</v>
      </c>
      <c r="D64" s="160" t="s">
        <v>479</v>
      </c>
      <c r="E64" s="160">
        <v>2</v>
      </c>
      <c r="F64" s="113"/>
      <c r="G64" s="101"/>
      <c r="H64" s="101"/>
      <c r="I64" s="101"/>
      <c r="J64" s="101"/>
      <c r="K64" s="114"/>
      <c r="L64" s="114">
        <f t="shared" si="5"/>
        <v>0</v>
      </c>
      <c r="M64" s="114">
        <f t="shared" si="6"/>
        <v>0</v>
      </c>
      <c r="N64" s="114">
        <f t="shared" si="7"/>
        <v>0</v>
      </c>
      <c r="O64" s="114">
        <f t="shared" si="8"/>
        <v>0</v>
      </c>
      <c r="P64" s="114">
        <f t="shared" si="4"/>
        <v>0</v>
      </c>
      <c r="S64" s="19"/>
    </row>
    <row r="65" spans="1:19" ht="45">
      <c r="A65" s="160" t="s">
        <v>485</v>
      </c>
      <c r="B65" s="171" t="s">
        <v>115</v>
      </c>
      <c r="C65" s="170" t="s">
        <v>682</v>
      </c>
      <c r="D65" s="160" t="s">
        <v>479</v>
      </c>
      <c r="E65" s="160">
        <v>5</v>
      </c>
      <c r="F65" s="113"/>
      <c r="G65" s="101"/>
      <c r="H65" s="101"/>
      <c r="I65" s="101"/>
      <c r="J65" s="101"/>
      <c r="K65" s="114"/>
      <c r="L65" s="114">
        <f t="shared" si="5"/>
        <v>0</v>
      </c>
      <c r="M65" s="114">
        <f t="shared" si="6"/>
        <v>0</v>
      </c>
      <c r="N65" s="114">
        <f t="shared" si="7"/>
        <v>0</v>
      </c>
      <c r="O65" s="114">
        <f t="shared" si="8"/>
        <v>0</v>
      </c>
      <c r="P65" s="114">
        <f t="shared" si="4"/>
        <v>0</v>
      </c>
      <c r="S65" s="19"/>
    </row>
    <row r="66" spans="1:19" ht="15">
      <c r="A66" s="160" t="s">
        <v>486</v>
      </c>
      <c r="B66" s="171" t="s">
        <v>115</v>
      </c>
      <c r="C66" s="170" t="s">
        <v>686</v>
      </c>
      <c r="D66" s="160" t="s">
        <v>54</v>
      </c>
      <c r="E66" s="160">
        <v>12</v>
      </c>
      <c r="F66" s="113"/>
      <c r="G66" s="101"/>
      <c r="H66" s="101"/>
      <c r="I66" s="101"/>
      <c r="J66" s="101"/>
      <c r="K66" s="114"/>
      <c r="L66" s="114">
        <f t="shared" si="5"/>
        <v>0</v>
      </c>
      <c r="M66" s="114">
        <f t="shared" si="6"/>
        <v>0</v>
      </c>
      <c r="N66" s="114">
        <f t="shared" si="7"/>
        <v>0</v>
      </c>
      <c r="O66" s="114">
        <f t="shared" si="8"/>
        <v>0</v>
      </c>
      <c r="P66" s="114">
        <f t="shared" si="4"/>
        <v>0</v>
      </c>
      <c r="S66" s="19"/>
    </row>
    <row r="67" spans="1:19" ht="15">
      <c r="A67" s="160" t="s">
        <v>487</v>
      </c>
      <c r="B67" s="171" t="s">
        <v>115</v>
      </c>
      <c r="C67" s="170" t="s">
        <v>534</v>
      </c>
      <c r="D67" s="160" t="s">
        <v>54</v>
      </c>
      <c r="E67" s="160">
        <v>1</v>
      </c>
      <c r="F67" s="113"/>
      <c r="G67" s="101"/>
      <c r="H67" s="101"/>
      <c r="I67" s="101"/>
      <c r="J67" s="101"/>
      <c r="K67" s="114"/>
      <c r="L67" s="114">
        <f t="shared" si="5"/>
        <v>0</v>
      </c>
      <c r="M67" s="114">
        <f t="shared" si="6"/>
        <v>0</v>
      </c>
      <c r="N67" s="114">
        <f t="shared" si="7"/>
        <v>0</v>
      </c>
      <c r="O67" s="114">
        <f t="shared" si="8"/>
        <v>0</v>
      </c>
      <c r="P67" s="114">
        <f t="shared" si="4"/>
        <v>0</v>
      </c>
      <c r="S67" s="19"/>
    </row>
    <row r="68" spans="1:19" ht="15" customHeight="1">
      <c r="A68" s="160" t="s">
        <v>488</v>
      </c>
      <c r="B68" s="171" t="s">
        <v>115</v>
      </c>
      <c r="C68" s="170" t="s">
        <v>535</v>
      </c>
      <c r="D68" s="160" t="s">
        <v>54</v>
      </c>
      <c r="E68" s="160">
        <v>12</v>
      </c>
      <c r="F68" s="113"/>
      <c r="G68" s="101"/>
      <c r="H68" s="101"/>
      <c r="I68" s="101"/>
      <c r="J68" s="101"/>
      <c r="K68" s="114"/>
      <c r="L68" s="114">
        <f t="shared" si="5"/>
        <v>0</v>
      </c>
      <c r="M68" s="114">
        <f t="shared" si="6"/>
        <v>0</v>
      </c>
      <c r="N68" s="114">
        <f t="shared" si="7"/>
        <v>0</v>
      </c>
      <c r="O68" s="114">
        <f t="shared" si="8"/>
        <v>0</v>
      </c>
      <c r="P68" s="114">
        <f t="shared" si="4"/>
        <v>0</v>
      </c>
      <c r="S68" s="19"/>
    </row>
    <row r="69" spans="1:19" ht="15">
      <c r="A69" s="160" t="s">
        <v>490</v>
      </c>
      <c r="B69" s="171" t="s">
        <v>115</v>
      </c>
      <c r="C69" s="170" t="s">
        <v>687</v>
      </c>
      <c r="D69" s="160" t="s">
        <v>54</v>
      </c>
      <c r="E69" s="160">
        <v>5</v>
      </c>
      <c r="F69" s="113"/>
      <c r="G69" s="101"/>
      <c r="H69" s="101"/>
      <c r="I69" s="101"/>
      <c r="J69" s="101"/>
      <c r="K69" s="114"/>
      <c r="L69" s="114">
        <f t="shared" si="5"/>
        <v>0</v>
      </c>
      <c r="M69" s="114">
        <f t="shared" si="6"/>
        <v>0</v>
      </c>
      <c r="N69" s="114">
        <f t="shared" si="7"/>
        <v>0</v>
      </c>
      <c r="O69" s="114">
        <f t="shared" si="8"/>
        <v>0</v>
      </c>
      <c r="P69" s="114">
        <f t="shared" si="4"/>
        <v>0</v>
      </c>
      <c r="S69" s="19"/>
    </row>
    <row r="70" spans="1:19" ht="17.25" customHeight="1">
      <c r="A70" s="160" t="s">
        <v>491</v>
      </c>
      <c r="B70" s="171" t="s">
        <v>115</v>
      </c>
      <c r="C70" s="170" t="s">
        <v>536</v>
      </c>
      <c r="D70" s="160" t="s">
        <v>479</v>
      </c>
      <c r="E70" s="160">
        <v>6</v>
      </c>
      <c r="F70" s="113"/>
      <c r="G70" s="101"/>
      <c r="H70" s="101"/>
      <c r="I70" s="101"/>
      <c r="J70" s="101"/>
      <c r="K70" s="114"/>
      <c r="L70" s="114">
        <f t="shared" si="5"/>
        <v>0</v>
      </c>
      <c r="M70" s="114">
        <f t="shared" si="6"/>
        <v>0</v>
      </c>
      <c r="N70" s="114">
        <f t="shared" si="7"/>
        <v>0</v>
      </c>
      <c r="O70" s="114">
        <f t="shared" si="8"/>
        <v>0</v>
      </c>
      <c r="P70" s="114">
        <f t="shared" si="4"/>
        <v>0</v>
      </c>
      <c r="S70" s="19"/>
    </row>
    <row r="71" spans="1:19" ht="30">
      <c r="A71" s="160" t="s">
        <v>499</v>
      </c>
      <c r="B71" s="171" t="s">
        <v>115</v>
      </c>
      <c r="C71" s="170" t="s">
        <v>537</v>
      </c>
      <c r="D71" s="160" t="s">
        <v>479</v>
      </c>
      <c r="E71" s="160">
        <v>12</v>
      </c>
      <c r="F71" s="113"/>
      <c r="G71" s="101"/>
      <c r="H71" s="101"/>
      <c r="I71" s="101"/>
      <c r="J71" s="101"/>
      <c r="K71" s="114"/>
      <c r="L71" s="114">
        <f t="shared" si="5"/>
        <v>0</v>
      </c>
      <c r="M71" s="114">
        <f t="shared" si="6"/>
        <v>0</v>
      </c>
      <c r="N71" s="114">
        <f t="shared" si="7"/>
        <v>0</v>
      </c>
      <c r="O71" s="114">
        <f t="shared" si="8"/>
        <v>0</v>
      </c>
      <c r="P71" s="114">
        <f t="shared" si="4"/>
        <v>0</v>
      </c>
      <c r="S71" s="19"/>
    </row>
    <row r="72" spans="1:19" ht="45">
      <c r="A72" s="160" t="s">
        <v>492</v>
      </c>
      <c r="B72" s="171" t="s">
        <v>115</v>
      </c>
      <c r="C72" s="170" t="s">
        <v>688</v>
      </c>
      <c r="D72" s="160" t="s">
        <v>14</v>
      </c>
      <c r="E72" s="160">
        <v>51</v>
      </c>
      <c r="F72" s="113"/>
      <c r="G72" s="101"/>
      <c r="H72" s="101"/>
      <c r="I72" s="101"/>
      <c r="J72" s="101"/>
      <c r="K72" s="114"/>
      <c r="L72" s="114">
        <f t="shared" si="5"/>
        <v>0</v>
      </c>
      <c r="M72" s="114">
        <f t="shared" si="6"/>
        <v>0</v>
      </c>
      <c r="N72" s="114">
        <f t="shared" si="7"/>
        <v>0</v>
      </c>
      <c r="O72" s="114">
        <f t="shared" si="8"/>
        <v>0</v>
      </c>
      <c r="P72" s="114">
        <f t="shared" si="4"/>
        <v>0</v>
      </c>
      <c r="S72" s="19"/>
    </row>
    <row r="73" spans="1:19" ht="45">
      <c r="A73" s="160" t="s">
        <v>493</v>
      </c>
      <c r="B73" s="171" t="s">
        <v>115</v>
      </c>
      <c r="C73" s="170" t="s">
        <v>689</v>
      </c>
      <c r="D73" s="160" t="s">
        <v>14</v>
      </c>
      <c r="E73" s="160">
        <v>30</v>
      </c>
      <c r="F73" s="113"/>
      <c r="G73" s="101"/>
      <c r="H73" s="101"/>
      <c r="I73" s="101"/>
      <c r="J73" s="101"/>
      <c r="K73" s="114"/>
      <c r="L73" s="114">
        <f t="shared" si="5"/>
        <v>0</v>
      </c>
      <c r="M73" s="114">
        <f t="shared" si="6"/>
        <v>0</v>
      </c>
      <c r="N73" s="114">
        <f t="shared" si="7"/>
        <v>0</v>
      </c>
      <c r="O73" s="114">
        <f t="shared" si="8"/>
        <v>0</v>
      </c>
      <c r="P73" s="114">
        <f t="shared" si="4"/>
        <v>0</v>
      </c>
      <c r="S73" s="19"/>
    </row>
    <row r="74" spans="1:19" ht="45">
      <c r="A74" s="160" t="s">
        <v>494</v>
      </c>
      <c r="B74" s="171" t="s">
        <v>115</v>
      </c>
      <c r="C74" s="170" t="s">
        <v>690</v>
      </c>
      <c r="D74" s="160" t="s">
        <v>14</v>
      </c>
      <c r="E74" s="160">
        <v>125</v>
      </c>
      <c r="F74" s="113"/>
      <c r="G74" s="101"/>
      <c r="H74" s="101"/>
      <c r="I74" s="101"/>
      <c r="J74" s="101"/>
      <c r="K74" s="114"/>
      <c r="L74" s="114">
        <f t="shared" si="5"/>
        <v>0</v>
      </c>
      <c r="M74" s="114">
        <f t="shared" si="6"/>
        <v>0</v>
      </c>
      <c r="N74" s="114">
        <f t="shared" si="7"/>
        <v>0</v>
      </c>
      <c r="O74" s="114">
        <f t="shared" si="8"/>
        <v>0</v>
      </c>
      <c r="P74" s="114">
        <f t="shared" si="4"/>
        <v>0</v>
      </c>
      <c r="S74" s="19"/>
    </row>
    <row r="75" spans="1:19" ht="15">
      <c r="A75" s="160" t="s">
        <v>495</v>
      </c>
      <c r="B75" s="171" t="s">
        <v>115</v>
      </c>
      <c r="C75" s="170" t="s">
        <v>538</v>
      </c>
      <c r="D75" s="160" t="s">
        <v>503</v>
      </c>
      <c r="E75" s="160">
        <v>12</v>
      </c>
      <c r="F75" s="113"/>
      <c r="G75" s="101"/>
      <c r="H75" s="101"/>
      <c r="I75" s="101"/>
      <c r="J75" s="101"/>
      <c r="K75" s="114"/>
      <c r="L75" s="114">
        <f t="shared" si="5"/>
        <v>0</v>
      </c>
      <c r="M75" s="114">
        <f t="shared" si="6"/>
        <v>0</v>
      </c>
      <c r="N75" s="114">
        <f t="shared" si="7"/>
        <v>0</v>
      </c>
      <c r="O75" s="114">
        <f t="shared" si="8"/>
        <v>0</v>
      </c>
      <c r="P75" s="114">
        <f t="shared" si="4"/>
        <v>0</v>
      </c>
      <c r="S75" s="19"/>
    </row>
    <row r="76" spans="1:19" ht="15">
      <c r="A76" s="59"/>
      <c r="B76" s="59"/>
      <c r="C76" s="64"/>
      <c r="D76" s="58"/>
      <c r="E76" s="60"/>
      <c r="F76" s="113"/>
      <c r="G76" s="101"/>
      <c r="H76" s="101">
        <v>0</v>
      </c>
      <c r="I76" s="101">
        <v>0</v>
      </c>
      <c r="J76" s="101">
        <v>0</v>
      </c>
      <c r="K76" s="114">
        <f>SUM(H76:J76)</f>
        <v>0</v>
      </c>
      <c r="L76" s="114">
        <f t="shared" si="5"/>
        <v>0</v>
      </c>
      <c r="M76" s="114">
        <f t="shared" si="6"/>
        <v>0</v>
      </c>
      <c r="N76" s="114">
        <f t="shared" si="7"/>
        <v>0</v>
      </c>
      <c r="O76" s="114">
        <f t="shared" si="8"/>
        <v>0</v>
      </c>
      <c r="P76" s="114">
        <f t="shared" si="4"/>
        <v>0</v>
      </c>
      <c r="S76" s="19"/>
    </row>
    <row r="77" spans="1:16" ht="15">
      <c r="A77" s="58"/>
      <c r="B77" s="59"/>
      <c r="C77" s="64"/>
      <c r="D77" s="62"/>
      <c r="E77" s="60"/>
      <c r="F77" s="113"/>
      <c r="G77" s="101"/>
      <c r="H77" s="101">
        <v>0</v>
      </c>
      <c r="I77" s="101">
        <v>0</v>
      </c>
      <c r="J77" s="101">
        <v>0</v>
      </c>
      <c r="K77" s="114">
        <f>SUM(H77:J77)</f>
        <v>0</v>
      </c>
      <c r="L77" s="114">
        <f t="shared" si="5"/>
        <v>0</v>
      </c>
      <c r="M77" s="114">
        <f t="shared" si="6"/>
        <v>0</v>
      </c>
      <c r="N77" s="114">
        <f t="shared" si="7"/>
        <v>0</v>
      </c>
      <c r="O77" s="114">
        <f t="shared" si="8"/>
        <v>0</v>
      </c>
      <c r="P77" s="114">
        <f>SUM(M77:O77)</f>
        <v>0</v>
      </c>
    </row>
    <row r="78" spans="1:19" ht="15">
      <c r="A78" s="71"/>
      <c r="B78" s="72"/>
      <c r="C78" s="65" t="s">
        <v>29</v>
      </c>
      <c r="D78" s="65" t="s">
        <v>15</v>
      </c>
      <c r="E78" s="65"/>
      <c r="F78" s="115"/>
      <c r="G78" s="115"/>
      <c r="H78" s="115"/>
      <c r="I78" s="115"/>
      <c r="J78" s="115"/>
      <c r="K78" s="115"/>
      <c r="L78" s="115">
        <f>SUM(L17:L77)</f>
        <v>0</v>
      </c>
      <c r="M78" s="115">
        <f>SUM(M17:M77)</f>
        <v>0</v>
      </c>
      <c r="N78" s="115">
        <f>SUM(N17:N77)</f>
        <v>0</v>
      </c>
      <c r="O78" s="115">
        <f>SUM(O17:O77)</f>
        <v>0</v>
      </c>
      <c r="P78" s="115">
        <f>SUM(P17:P77)</f>
        <v>0</v>
      </c>
      <c r="R78" s="19"/>
      <c r="S78" s="19"/>
    </row>
    <row r="79" spans="1:16" s="1" customFormat="1" ht="15">
      <c r="A79" s="7"/>
      <c r="B79" s="3"/>
      <c r="C79" s="235" t="s">
        <v>755</v>
      </c>
      <c r="D79" s="268"/>
      <c r="E79" s="268"/>
      <c r="F79" s="268"/>
      <c r="G79" s="268"/>
      <c r="H79" s="268"/>
      <c r="I79" s="268"/>
      <c r="J79" s="268"/>
      <c r="K79" s="269"/>
      <c r="L79" s="116"/>
      <c r="M79" s="117"/>
      <c r="N79" s="118">
        <f>N78*1%</f>
        <v>0</v>
      </c>
      <c r="O79" s="117"/>
      <c r="P79" s="117"/>
    </row>
    <row r="80" spans="1:16" s="1" customFormat="1" ht="15">
      <c r="A80" s="7"/>
      <c r="B80" s="3"/>
      <c r="C80" s="264" t="s">
        <v>29</v>
      </c>
      <c r="D80" s="265"/>
      <c r="E80" s="265"/>
      <c r="F80" s="265"/>
      <c r="G80" s="265"/>
      <c r="H80" s="265"/>
      <c r="I80" s="265"/>
      <c r="J80" s="265"/>
      <c r="K80" s="266"/>
      <c r="L80" s="116"/>
      <c r="M80" s="117"/>
      <c r="N80" s="117">
        <f>SUM(N78:N79)</f>
        <v>0</v>
      </c>
      <c r="O80" s="117"/>
      <c r="P80" s="117"/>
    </row>
    <row r="81" spans="1:16" s="1" customFormat="1" ht="15">
      <c r="A81" s="7"/>
      <c r="B81" s="3"/>
      <c r="C81" s="264" t="s">
        <v>756</v>
      </c>
      <c r="D81" s="265"/>
      <c r="E81" s="265"/>
      <c r="F81" s="265"/>
      <c r="G81" s="265"/>
      <c r="H81" s="265"/>
      <c r="I81" s="265"/>
      <c r="J81" s="265"/>
      <c r="K81" s="266"/>
      <c r="L81" s="116"/>
      <c r="M81" s="117"/>
      <c r="N81" s="118">
        <f>N80*2%</f>
        <v>0</v>
      </c>
      <c r="O81" s="117"/>
      <c r="P81" s="117"/>
    </row>
    <row r="82" spans="1:18" ht="15">
      <c r="A82" s="13"/>
      <c r="B82" s="14"/>
      <c r="C82" s="267" t="s">
        <v>31</v>
      </c>
      <c r="D82" s="252"/>
      <c r="E82" s="252"/>
      <c r="F82" s="252"/>
      <c r="G82" s="252"/>
      <c r="H82" s="252"/>
      <c r="I82" s="252"/>
      <c r="J82" s="252"/>
      <c r="K82" s="236"/>
      <c r="L82" s="119">
        <f>SUM(L78)</f>
        <v>0</v>
      </c>
      <c r="M82" s="119">
        <f>SUM(M78)</f>
        <v>0</v>
      </c>
      <c r="N82" s="119">
        <f>SUM(N80:N81)</f>
        <v>0</v>
      </c>
      <c r="O82" s="119">
        <f>SUM(O78:O81)</f>
        <v>0</v>
      </c>
      <c r="P82" s="119">
        <f>M82+N82+O82</f>
        <v>0</v>
      </c>
      <c r="R82" s="19"/>
    </row>
    <row r="83" spans="1:18" ht="15">
      <c r="A83" s="289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R83" s="19"/>
    </row>
    <row r="84" spans="1:18" ht="15">
      <c r="A84" s="290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6" t="s">
        <v>56</v>
      </c>
      <c r="N84" s="15"/>
      <c r="O84" s="15"/>
      <c r="P84" s="120">
        <f>SUM(P82)</f>
        <v>0</v>
      </c>
      <c r="R84" s="19"/>
    </row>
    <row r="85" spans="1:18" ht="15">
      <c r="A85" s="284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R85" s="19"/>
    </row>
    <row r="86" spans="1:18" ht="15">
      <c r="A86" s="284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R86" s="19"/>
    </row>
    <row r="87" spans="1:16" s="1" customFormat="1" ht="15">
      <c r="A87" s="240" t="s">
        <v>46</v>
      </c>
      <c r="B87" s="240"/>
      <c r="C87" s="239"/>
      <c r="D87" s="239"/>
      <c r="E87" s="239"/>
      <c r="F87" s="240"/>
      <c r="G87" s="240"/>
      <c r="H87" s="240"/>
      <c r="I87" s="240" t="s">
        <v>48</v>
      </c>
      <c r="J87" s="240"/>
      <c r="K87" s="240"/>
      <c r="L87" s="239"/>
      <c r="M87" s="239"/>
      <c r="N87" s="239"/>
      <c r="O87" s="239"/>
      <c r="P87" s="239"/>
    </row>
    <row r="88" spans="1:16" s="1" customFormat="1" ht="15">
      <c r="A88" s="240"/>
      <c r="B88" s="240"/>
      <c r="C88" s="263" t="s">
        <v>47</v>
      </c>
      <c r="D88" s="263"/>
      <c r="E88" s="263"/>
      <c r="F88" s="240"/>
      <c r="G88" s="240"/>
      <c r="H88" s="240"/>
      <c r="I88" s="240"/>
      <c r="J88" s="240"/>
      <c r="K88" s="240"/>
      <c r="L88" s="263" t="s">
        <v>47</v>
      </c>
      <c r="M88" s="263"/>
      <c r="N88" s="263"/>
      <c r="O88" s="263"/>
      <c r="P88" s="263"/>
    </row>
    <row r="89" spans="1:16" ht="15">
      <c r="A89" s="284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</row>
    <row r="90" spans="1:16" ht="15">
      <c r="A90" s="284" t="s">
        <v>49</v>
      </c>
      <c r="B90" s="240"/>
      <c r="C90" s="17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</row>
  </sheetData>
  <sheetProtection/>
  <mergeCells count="42">
    <mergeCell ref="A89:P89"/>
    <mergeCell ref="A90:B90"/>
    <mergeCell ref="D90:P90"/>
    <mergeCell ref="A88:B88"/>
    <mergeCell ref="C88:E88"/>
    <mergeCell ref="F88:K88"/>
    <mergeCell ref="L88:P88"/>
    <mergeCell ref="A87:B87"/>
    <mergeCell ref="C87:E87"/>
    <mergeCell ref="F87:H87"/>
    <mergeCell ref="I87:K87"/>
    <mergeCell ref="C80:K80"/>
    <mergeCell ref="C81:K81"/>
    <mergeCell ref="C82:K82"/>
    <mergeCell ref="A86:P86"/>
    <mergeCell ref="L87:P87"/>
    <mergeCell ref="M9:N9"/>
    <mergeCell ref="A10:I10"/>
    <mergeCell ref="J10:K10"/>
    <mergeCell ref="O10:P10"/>
    <mergeCell ref="F12:K12"/>
    <mergeCell ref="C79:K79"/>
    <mergeCell ref="A85:P85"/>
    <mergeCell ref="A83:P83"/>
    <mergeCell ref="A84:L84"/>
    <mergeCell ref="A1:P1"/>
    <mergeCell ref="A2:P2"/>
    <mergeCell ref="A3:P3"/>
    <mergeCell ref="A4:B4"/>
    <mergeCell ref="C4:P4"/>
    <mergeCell ref="A11:P11"/>
    <mergeCell ref="A5:B5"/>
    <mergeCell ref="C5:P5"/>
    <mergeCell ref="A6:B6"/>
    <mergeCell ref="C6:P6"/>
    <mergeCell ref="D9:E9"/>
    <mergeCell ref="F9:H9"/>
    <mergeCell ref="I9:L9"/>
    <mergeCell ref="A8:B8"/>
    <mergeCell ref="C8:P8"/>
    <mergeCell ref="A7:B7"/>
    <mergeCell ref="C7:P7"/>
  </mergeCells>
  <printOptions gridLines="1" horizontalCentered="1"/>
  <pageMargins left="0" right="0" top="0.5118110236220472" bottom="0.5118110236220472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89"/>
  <sheetViews>
    <sheetView showZeros="0" zoomScalePageLayoutView="0" workbookViewId="0" topLeftCell="A1">
      <selection activeCell="A1" sqref="A1:P1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41" customWidth="1"/>
    <col min="4" max="4" width="6.00390625" style="18" customWidth="1"/>
    <col min="5" max="5" width="7.375" style="18" bestFit="1" customWidth="1"/>
    <col min="6" max="6" width="5.75390625" style="18" customWidth="1"/>
    <col min="7" max="7" width="5.375" style="18" customWidth="1"/>
    <col min="8" max="8" width="5.75390625" style="18" customWidth="1"/>
    <col min="9" max="9" width="6.75390625" style="18" customWidth="1"/>
    <col min="10" max="10" width="5.25390625" style="18" customWidth="1"/>
    <col min="11" max="11" width="8.00390625" style="18" bestFit="1" customWidth="1"/>
    <col min="12" max="12" width="9.375" style="18" customWidth="1"/>
    <col min="13" max="13" width="9.00390625" style="18" bestFit="1" customWidth="1"/>
    <col min="14" max="14" width="10.125" style="18" bestFit="1" customWidth="1"/>
    <col min="15" max="15" width="7.375" style="18" customWidth="1"/>
    <col min="16" max="16" width="10.125" style="18" customWidth="1"/>
    <col min="17" max="16384" width="9.125" style="18" customWidth="1"/>
  </cols>
  <sheetData>
    <row r="1" spans="1:16" ht="35.25" customHeight="1">
      <c r="A1" s="274" t="s">
        <v>128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8.75">
      <c r="A2" s="258" t="s">
        <v>362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4.25" customHeight="1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s="1" customFormat="1" ht="15.75" customHeight="1">
      <c r="A4" s="256" t="s">
        <v>81</v>
      </c>
      <c r="B4" s="256"/>
      <c r="C4" s="275" t="s">
        <v>750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s="1" customFormat="1" ht="15">
      <c r="A5" s="255"/>
      <c r="B5" s="255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s="1" customFormat="1" ht="15.75" customHeight="1">
      <c r="A6" s="256" t="s">
        <v>82</v>
      </c>
      <c r="B6" s="256"/>
      <c r="C6" s="275" t="s">
        <v>751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s="1" customFormat="1" ht="15">
      <c r="A7" s="256" t="s">
        <v>83</v>
      </c>
      <c r="B7" s="256"/>
      <c r="C7" s="253" t="s">
        <v>752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s="1" customFormat="1" ht="15">
      <c r="A8" s="256" t="s">
        <v>84</v>
      </c>
      <c r="B8" s="256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4.25" customHeight="1">
      <c r="A9" s="10" t="s">
        <v>85</v>
      </c>
      <c r="B9" s="8">
        <f>'Visp. būvd.'!B9</f>
        <v>0</v>
      </c>
      <c r="C9" s="10" t="s">
        <v>87</v>
      </c>
      <c r="D9" s="273" t="s">
        <v>131</v>
      </c>
      <c r="E9" s="273"/>
      <c r="F9" s="270" t="s">
        <v>88</v>
      </c>
      <c r="G9" s="270"/>
      <c r="H9" s="270"/>
      <c r="I9" s="259" t="s">
        <v>89</v>
      </c>
      <c r="J9" s="259"/>
      <c r="K9" s="259"/>
      <c r="L9" s="259"/>
      <c r="M9" s="271">
        <f>P83</f>
        <v>0</v>
      </c>
      <c r="N9" s="272"/>
      <c r="O9" s="2" t="s">
        <v>15</v>
      </c>
      <c r="P9" s="9"/>
    </row>
    <row r="10" spans="1:16" ht="14.2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 t="s">
        <v>13</v>
      </c>
      <c r="K10" s="255"/>
      <c r="L10" s="8">
        <f>'Visp. būvd.'!L10</f>
        <v>0</v>
      </c>
      <c r="M10" s="2" t="s">
        <v>86</v>
      </c>
      <c r="N10" s="11">
        <f>'Visp. būvd.'!N10</f>
        <v>0</v>
      </c>
      <c r="O10" s="231">
        <f>'Visp. būvd.'!O10:P10</f>
        <v>0</v>
      </c>
      <c r="P10" s="231"/>
    </row>
    <row r="11" spans="1:16" ht="14.25" customHeight="1" thickBo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ht="13.5" customHeight="1" thickBot="1">
      <c r="A12" s="40" t="s">
        <v>18</v>
      </c>
      <c r="B12" s="40"/>
      <c r="C12" s="53"/>
      <c r="D12" s="40" t="s">
        <v>19</v>
      </c>
      <c r="E12" s="42" t="s">
        <v>20</v>
      </c>
      <c r="F12" s="232" t="s">
        <v>33</v>
      </c>
      <c r="G12" s="233"/>
      <c r="H12" s="233"/>
      <c r="I12" s="233"/>
      <c r="J12" s="233"/>
      <c r="K12" s="234"/>
      <c r="L12" s="43"/>
      <c r="M12" s="43"/>
      <c r="N12" s="43" t="s">
        <v>22</v>
      </c>
      <c r="O12" s="43" t="s">
        <v>21</v>
      </c>
      <c r="P12" s="44" t="s">
        <v>15</v>
      </c>
    </row>
    <row r="13" spans="1:16" ht="12.75">
      <c r="A13" s="45" t="s">
        <v>23</v>
      </c>
      <c r="B13" s="45" t="s">
        <v>45</v>
      </c>
      <c r="C13" s="137" t="s">
        <v>32</v>
      </c>
      <c r="D13" s="45" t="s">
        <v>24</v>
      </c>
      <c r="E13" s="46" t="s">
        <v>25</v>
      </c>
      <c r="F13" s="45" t="s">
        <v>34</v>
      </c>
      <c r="G13" s="53" t="s">
        <v>90</v>
      </c>
      <c r="H13" s="40" t="s">
        <v>36</v>
      </c>
      <c r="I13" s="40" t="s">
        <v>26</v>
      </c>
      <c r="J13" s="40" t="s">
        <v>37</v>
      </c>
      <c r="K13" s="40" t="s">
        <v>42</v>
      </c>
      <c r="L13" s="47" t="s">
        <v>38</v>
      </c>
      <c r="M13" s="40" t="s">
        <v>36</v>
      </c>
      <c r="N13" s="40" t="s">
        <v>26</v>
      </c>
      <c r="O13" s="40" t="s">
        <v>37</v>
      </c>
      <c r="P13" s="40" t="s">
        <v>42</v>
      </c>
    </row>
    <row r="14" spans="1:16" ht="12.75">
      <c r="A14" s="45"/>
      <c r="B14" s="45"/>
      <c r="C14" s="137"/>
      <c r="D14" s="45"/>
      <c r="E14" s="46"/>
      <c r="F14" s="45" t="s">
        <v>43</v>
      </c>
      <c r="G14" s="45" t="s">
        <v>53</v>
      </c>
      <c r="H14" s="45" t="s">
        <v>40</v>
      </c>
      <c r="I14" s="45" t="s">
        <v>39</v>
      </c>
      <c r="J14" s="45" t="s">
        <v>41</v>
      </c>
      <c r="K14" s="45" t="s">
        <v>15</v>
      </c>
      <c r="L14" s="48" t="s">
        <v>44</v>
      </c>
      <c r="M14" s="45" t="s">
        <v>40</v>
      </c>
      <c r="N14" s="45" t="s">
        <v>39</v>
      </c>
      <c r="O14" s="45" t="s">
        <v>41</v>
      </c>
      <c r="P14" s="45" t="s">
        <v>15</v>
      </c>
    </row>
    <row r="15" spans="1:16" ht="13.5" thickBot="1">
      <c r="A15" s="49" t="s">
        <v>28</v>
      </c>
      <c r="B15" s="49"/>
      <c r="C15" s="138"/>
      <c r="D15" s="49"/>
      <c r="E15" s="50"/>
      <c r="F15" s="49" t="s">
        <v>50</v>
      </c>
      <c r="G15" s="49" t="s">
        <v>57</v>
      </c>
      <c r="H15" s="49" t="s">
        <v>15</v>
      </c>
      <c r="I15" s="49" t="s">
        <v>15</v>
      </c>
      <c r="J15" s="49" t="s">
        <v>15</v>
      </c>
      <c r="K15" s="49"/>
      <c r="L15" s="51" t="s">
        <v>50</v>
      </c>
      <c r="M15" s="49" t="s">
        <v>15</v>
      </c>
      <c r="N15" s="49" t="s">
        <v>15</v>
      </c>
      <c r="O15" s="49" t="s">
        <v>15</v>
      </c>
      <c r="P15" s="49"/>
    </row>
    <row r="16" spans="1:16" ht="15.75" thickBot="1">
      <c r="A16" s="5">
        <v>1</v>
      </c>
      <c r="B16" s="5">
        <v>2</v>
      </c>
      <c r="C16" s="139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147"/>
      <c r="C17" s="148"/>
      <c r="D17" s="149"/>
      <c r="E17" s="150"/>
      <c r="F17" s="111"/>
      <c r="G17" s="99"/>
      <c r="H17" s="99">
        <v>0</v>
      </c>
      <c r="I17" s="99">
        <v>0</v>
      </c>
      <c r="J17" s="99">
        <v>0</v>
      </c>
      <c r="K17" s="112">
        <f>SUM(H17:J17)</f>
        <v>0</v>
      </c>
      <c r="L17" s="112">
        <f aca="true" t="shared" si="0" ref="L17:L48">E17*F17</f>
        <v>0</v>
      </c>
      <c r="M17" s="112">
        <f aca="true" t="shared" si="1" ref="M17:M48">E17*H17</f>
        <v>0</v>
      </c>
      <c r="N17" s="112">
        <f aca="true" t="shared" si="2" ref="N17:N48">E17*I17</f>
        <v>0</v>
      </c>
      <c r="O17" s="112">
        <f aca="true" t="shared" si="3" ref="O17:O48">E17*J17</f>
        <v>0</v>
      </c>
      <c r="P17" s="112">
        <f aca="true" t="shared" si="4" ref="P17:P77">SUM(M17:O17)</f>
        <v>0</v>
      </c>
      <c r="S17" s="19"/>
    </row>
    <row r="18" spans="1:19" ht="15">
      <c r="A18" s="89"/>
      <c r="B18" s="89"/>
      <c r="C18" s="227" t="s">
        <v>595</v>
      </c>
      <c r="D18" s="154"/>
      <c r="E18" s="154"/>
      <c r="F18" s="113"/>
      <c r="G18" s="101"/>
      <c r="H18" s="101">
        <v>0</v>
      </c>
      <c r="I18" s="101">
        <v>0</v>
      </c>
      <c r="J18" s="101">
        <v>0</v>
      </c>
      <c r="K18" s="114">
        <f>SUM(H18:J18)</f>
        <v>0</v>
      </c>
      <c r="L18" s="114">
        <f t="shared" si="0"/>
        <v>0</v>
      </c>
      <c r="M18" s="114">
        <f t="shared" si="1"/>
        <v>0</v>
      </c>
      <c r="N18" s="114">
        <f t="shared" si="2"/>
        <v>0</v>
      </c>
      <c r="O18" s="114">
        <f t="shared" si="3"/>
        <v>0</v>
      </c>
      <c r="P18" s="114">
        <f t="shared" si="4"/>
        <v>0</v>
      </c>
      <c r="R18" s="20"/>
      <c r="S18" s="20"/>
    </row>
    <row r="19" spans="1:19" ht="30">
      <c r="A19" s="152">
        <v>2</v>
      </c>
      <c r="B19" s="59" t="s">
        <v>115</v>
      </c>
      <c r="C19" s="153" t="s">
        <v>596</v>
      </c>
      <c r="D19" s="151" t="s">
        <v>54</v>
      </c>
      <c r="E19" s="152">
        <v>1</v>
      </c>
      <c r="F19" s="113"/>
      <c r="G19" s="101"/>
      <c r="H19" s="101"/>
      <c r="I19" s="101"/>
      <c r="J19" s="101"/>
      <c r="K19" s="114"/>
      <c r="L19" s="114">
        <f t="shared" si="0"/>
        <v>0</v>
      </c>
      <c r="M19" s="114">
        <f t="shared" si="1"/>
        <v>0</v>
      </c>
      <c r="N19" s="114">
        <f t="shared" si="2"/>
        <v>0</v>
      </c>
      <c r="O19" s="114">
        <f t="shared" si="3"/>
        <v>0</v>
      </c>
      <c r="P19" s="114">
        <f t="shared" si="4"/>
        <v>0</v>
      </c>
      <c r="R19" s="20"/>
      <c r="S19" s="20"/>
    </row>
    <row r="20" spans="1:19" ht="30">
      <c r="A20" s="152">
        <v>4</v>
      </c>
      <c r="B20" s="59" t="s">
        <v>115</v>
      </c>
      <c r="C20" s="153" t="s">
        <v>363</v>
      </c>
      <c r="D20" s="151" t="s">
        <v>54</v>
      </c>
      <c r="E20" s="152">
        <v>1</v>
      </c>
      <c r="F20" s="113"/>
      <c r="G20" s="101"/>
      <c r="H20" s="101"/>
      <c r="I20" s="101"/>
      <c r="J20" s="101"/>
      <c r="K20" s="114"/>
      <c r="L20" s="114">
        <f t="shared" si="0"/>
        <v>0</v>
      </c>
      <c r="M20" s="114">
        <f t="shared" si="1"/>
        <v>0</v>
      </c>
      <c r="N20" s="114">
        <f t="shared" si="2"/>
        <v>0</v>
      </c>
      <c r="O20" s="114">
        <f t="shared" si="3"/>
        <v>0</v>
      </c>
      <c r="P20" s="114">
        <f t="shared" si="4"/>
        <v>0</v>
      </c>
      <c r="R20" s="20"/>
      <c r="S20" s="20"/>
    </row>
    <row r="21" spans="1:19" ht="30">
      <c r="A21" s="152">
        <v>5</v>
      </c>
      <c r="B21" s="59" t="s">
        <v>115</v>
      </c>
      <c r="C21" s="153" t="s">
        <v>597</v>
      </c>
      <c r="D21" s="151" t="s">
        <v>54</v>
      </c>
      <c r="E21" s="152">
        <v>3</v>
      </c>
      <c r="F21" s="113"/>
      <c r="G21" s="101"/>
      <c r="H21" s="101"/>
      <c r="I21" s="101"/>
      <c r="J21" s="101"/>
      <c r="K21" s="114"/>
      <c r="L21" s="114">
        <f t="shared" si="0"/>
        <v>0</v>
      </c>
      <c r="M21" s="114">
        <f t="shared" si="1"/>
        <v>0</v>
      </c>
      <c r="N21" s="114">
        <f t="shared" si="2"/>
        <v>0</v>
      </c>
      <c r="O21" s="114">
        <f t="shared" si="3"/>
        <v>0</v>
      </c>
      <c r="P21" s="114">
        <f t="shared" si="4"/>
        <v>0</v>
      </c>
      <c r="R21" s="20"/>
      <c r="S21" s="20"/>
    </row>
    <row r="22" spans="1:19" ht="30">
      <c r="A22" s="152">
        <v>6</v>
      </c>
      <c r="B22" s="59" t="s">
        <v>115</v>
      </c>
      <c r="C22" s="153" t="s">
        <v>364</v>
      </c>
      <c r="D22" s="151" t="s">
        <v>54</v>
      </c>
      <c r="E22" s="152">
        <v>5</v>
      </c>
      <c r="F22" s="113"/>
      <c r="G22" s="101"/>
      <c r="H22" s="101"/>
      <c r="I22" s="101"/>
      <c r="J22" s="101"/>
      <c r="K22" s="114"/>
      <c r="L22" s="114">
        <f t="shared" si="0"/>
        <v>0</v>
      </c>
      <c r="M22" s="114">
        <f t="shared" si="1"/>
        <v>0</v>
      </c>
      <c r="N22" s="114">
        <f t="shared" si="2"/>
        <v>0</v>
      </c>
      <c r="O22" s="114">
        <f t="shared" si="3"/>
        <v>0</v>
      </c>
      <c r="P22" s="114">
        <f t="shared" si="4"/>
        <v>0</v>
      </c>
      <c r="R22" s="20"/>
      <c r="S22" s="20"/>
    </row>
    <row r="23" spans="1:19" ht="30">
      <c r="A23" s="152">
        <v>7</v>
      </c>
      <c r="B23" s="59" t="s">
        <v>115</v>
      </c>
      <c r="C23" s="153" t="s">
        <v>365</v>
      </c>
      <c r="D23" s="151" t="s">
        <v>54</v>
      </c>
      <c r="E23" s="152">
        <v>2</v>
      </c>
      <c r="F23" s="113"/>
      <c r="G23" s="101"/>
      <c r="H23" s="101"/>
      <c r="I23" s="101"/>
      <c r="J23" s="101"/>
      <c r="K23" s="114"/>
      <c r="L23" s="114">
        <f t="shared" si="0"/>
        <v>0</v>
      </c>
      <c r="M23" s="114">
        <f t="shared" si="1"/>
        <v>0</v>
      </c>
      <c r="N23" s="114">
        <f t="shared" si="2"/>
        <v>0</v>
      </c>
      <c r="O23" s="114">
        <f t="shared" si="3"/>
        <v>0</v>
      </c>
      <c r="P23" s="114">
        <f t="shared" si="4"/>
        <v>0</v>
      </c>
      <c r="R23" s="20"/>
      <c r="S23" s="20"/>
    </row>
    <row r="24" spans="1:19" ht="30">
      <c r="A24" s="152">
        <v>10</v>
      </c>
      <c r="B24" s="59" t="s">
        <v>115</v>
      </c>
      <c r="C24" s="153" t="s">
        <v>366</v>
      </c>
      <c r="D24" s="151" t="s">
        <v>54</v>
      </c>
      <c r="E24" s="152">
        <v>11</v>
      </c>
      <c r="F24" s="113"/>
      <c r="G24" s="101"/>
      <c r="H24" s="101"/>
      <c r="I24" s="101"/>
      <c r="J24" s="101"/>
      <c r="K24" s="114"/>
      <c r="L24" s="114">
        <f t="shared" si="0"/>
        <v>0</v>
      </c>
      <c r="M24" s="114">
        <f t="shared" si="1"/>
        <v>0</v>
      </c>
      <c r="N24" s="114">
        <f t="shared" si="2"/>
        <v>0</v>
      </c>
      <c r="O24" s="114">
        <f t="shared" si="3"/>
        <v>0</v>
      </c>
      <c r="P24" s="114">
        <f t="shared" si="4"/>
        <v>0</v>
      </c>
      <c r="R24" s="20"/>
      <c r="S24" s="20"/>
    </row>
    <row r="25" spans="1:19" ht="30">
      <c r="A25" s="152">
        <v>11</v>
      </c>
      <c r="B25" s="59" t="s">
        <v>115</v>
      </c>
      <c r="C25" s="153" t="s">
        <v>598</v>
      </c>
      <c r="D25" s="151" t="s">
        <v>54</v>
      </c>
      <c r="E25" s="152">
        <v>5</v>
      </c>
      <c r="F25" s="113"/>
      <c r="G25" s="101"/>
      <c r="H25" s="101"/>
      <c r="I25" s="101"/>
      <c r="J25" s="101"/>
      <c r="K25" s="114"/>
      <c r="L25" s="114">
        <f t="shared" si="0"/>
        <v>0</v>
      </c>
      <c r="M25" s="114">
        <f t="shared" si="1"/>
        <v>0</v>
      </c>
      <c r="N25" s="114">
        <f t="shared" si="2"/>
        <v>0</v>
      </c>
      <c r="O25" s="114">
        <f t="shared" si="3"/>
        <v>0</v>
      </c>
      <c r="P25" s="114">
        <f t="shared" si="4"/>
        <v>0</v>
      </c>
      <c r="R25" s="20"/>
      <c r="S25" s="20"/>
    </row>
    <row r="26" spans="1:19" ht="30">
      <c r="A26" s="152">
        <v>12</v>
      </c>
      <c r="B26" s="59" t="s">
        <v>115</v>
      </c>
      <c r="C26" s="153" t="s">
        <v>599</v>
      </c>
      <c r="D26" s="151" t="s">
        <v>54</v>
      </c>
      <c r="E26" s="152">
        <v>2</v>
      </c>
      <c r="F26" s="113"/>
      <c r="G26" s="101"/>
      <c r="H26" s="101"/>
      <c r="I26" s="101"/>
      <c r="J26" s="101"/>
      <c r="K26" s="114"/>
      <c r="L26" s="114">
        <f t="shared" si="0"/>
        <v>0</v>
      </c>
      <c r="M26" s="114">
        <f t="shared" si="1"/>
        <v>0</v>
      </c>
      <c r="N26" s="114">
        <f t="shared" si="2"/>
        <v>0</v>
      </c>
      <c r="O26" s="114">
        <f t="shared" si="3"/>
        <v>0</v>
      </c>
      <c r="P26" s="114">
        <f t="shared" si="4"/>
        <v>0</v>
      </c>
      <c r="R26" s="20"/>
      <c r="S26" s="20"/>
    </row>
    <row r="27" spans="1:19" ht="30">
      <c r="A27" s="152">
        <v>13</v>
      </c>
      <c r="B27" s="59" t="s">
        <v>115</v>
      </c>
      <c r="C27" s="153" t="s">
        <v>600</v>
      </c>
      <c r="D27" s="151" t="s">
        <v>54</v>
      </c>
      <c r="E27" s="152">
        <v>4</v>
      </c>
      <c r="F27" s="113"/>
      <c r="G27" s="101"/>
      <c r="H27" s="101"/>
      <c r="I27" s="101"/>
      <c r="J27" s="101"/>
      <c r="K27" s="114"/>
      <c r="L27" s="114">
        <f t="shared" si="0"/>
        <v>0</v>
      </c>
      <c r="M27" s="114">
        <f t="shared" si="1"/>
        <v>0</v>
      </c>
      <c r="N27" s="114">
        <f t="shared" si="2"/>
        <v>0</v>
      </c>
      <c r="O27" s="114">
        <f t="shared" si="3"/>
        <v>0</v>
      </c>
      <c r="P27" s="114">
        <f t="shared" si="4"/>
        <v>0</v>
      </c>
      <c r="R27" s="20"/>
      <c r="S27" s="20"/>
    </row>
    <row r="28" spans="1:19" ht="30">
      <c r="A28" s="152">
        <v>15</v>
      </c>
      <c r="B28" s="59" t="s">
        <v>115</v>
      </c>
      <c r="C28" s="153" t="s">
        <v>601</v>
      </c>
      <c r="D28" s="151" t="s">
        <v>54</v>
      </c>
      <c r="E28" s="152">
        <v>3</v>
      </c>
      <c r="F28" s="113"/>
      <c r="G28" s="101"/>
      <c r="H28" s="101"/>
      <c r="I28" s="101"/>
      <c r="J28" s="101"/>
      <c r="K28" s="114"/>
      <c r="L28" s="114">
        <f t="shared" si="0"/>
        <v>0</v>
      </c>
      <c r="M28" s="114">
        <f t="shared" si="1"/>
        <v>0</v>
      </c>
      <c r="N28" s="114">
        <f t="shared" si="2"/>
        <v>0</v>
      </c>
      <c r="O28" s="114">
        <f t="shared" si="3"/>
        <v>0</v>
      </c>
      <c r="P28" s="114">
        <f t="shared" si="4"/>
        <v>0</v>
      </c>
      <c r="R28" s="20"/>
      <c r="S28" s="20"/>
    </row>
    <row r="29" spans="1:19" ht="30">
      <c r="A29" s="152">
        <v>17</v>
      </c>
      <c r="B29" s="59" t="s">
        <v>115</v>
      </c>
      <c r="C29" s="153" t="s">
        <v>602</v>
      </c>
      <c r="D29" s="151" t="s">
        <v>54</v>
      </c>
      <c r="E29" s="152">
        <v>2</v>
      </c>
      <c r="F29" s="113"/>
      <c r="G29" s="101"/>
      <c r="H29" s="101"/>
      <c r="I29" s="101"/>
      <c r="J29" s="101"/>
      <c r="K29" s="114"/>
      <c r="L29" s="114">
        <f t="shared" si="0"/>
        <v>0</v>
      </c>
      <c r="M29" s="114">
        <f t="shared" si="1"/>
        <v>0</v>
      </c>
      <c r="N29" s="114">
        <f t="shared" si="2"/>
        <v>0</v>
      </c>
      <c r="O29" s="114">
        <f t="shared" si="3"/>
        <v>0</v>
      </c>
      <c r="P29" s="114">
        <f t="shared" si="4"/>
        <v>0</v>
      </c>
      <c r="R29" s="20"/>
      <c r="S29" s="20"/>
    </row>
    <row r="30" spans="1:19" ht="30">
      <c r="A30" s="152">
        <v>19</v>
      </c>
      <c r="B30" s="59" t="s">
        <v>115</v>
      </c>
      <c r="C30" s="153" t="s">
        <v>367</v>
      </c>
      <c r="D30" s="151" t="s">
        <v>54</v>
      </c>
      <c r="E30" s="152">
        <v>2</v>
      </c>
      <c r="F30" s="113"/>
      <c r="G30" s="101"/>
      <c r="H30" s="101"/>
      <c r="I30" s="101"/>
      <c r="J30" s="101"/>
      <c r="K30" s="114"/>
      <c r="L30" s="114">
        <f t="shared" si="0"/>
        <v>0</v>
      </c>
      <c r="M30" s="114">
        <f t="shared" si="1"/>
        <v>0</v>
      </c>
      <c r="N30" s="114">
        <f t="shared" si="2"/>
        <v>0</v>
      </c>
      <c r="O30" s="114">
        <f t="shared" si="3"/>
        <v>0</v>
      </c>
      <c r="P30" s="114">
        <f t="shared" si="4"/>
        <v>0</v>
      </c>
      <c r="R30" s="20"/>
      <c r="S30" s="20"/>
    </row>
    <row r="31" spans="1:19" ht="30">
      <c r="A31" s="152">
        <v>20</v>
      </c>
      <c r="B31" s="59" t="s">
        <v>115</v>
      </c>
      <c r="C31" s="153" t="s">
        <v>368</v>
      </c>
      <c r="D31" s="151" t="s">
        <v>54</v>
      </c>
      <c r="E31" s="152">
        <v>1</v>
      </c>
      <c r="F31" s="113"/>
      <c r="G31" s="101"/>
      <c r="H31" s="101"/>
      <c r="I31" s="101"/>
      <c r="J31" s="101"/>
      <c r="K31" s="114"/>
      <c r="L31" s="114">
        <f t="shared" si="0"/>
        <v>0</v>
      </c>
      <c r="M31" s="114">
        <f t="shared" si="1"/>
        <v>0</v>
      </c>
      <c r="N31" s="114">
        <f t="shared" si="2"/>
        <v>0</v>
      </c>
      <c r="O31" s="114">
        <f t="shared" si="3"/>
        <v>0</v>
      </c>
      <c r="P31" s="114">
        <f t="shared" si="4"/>
        <v>0</v>
      </c>
      <c r="R31" s="20"/>
      <c r="S31" s="20"/>
    </row>
    <row r="32" spans="1:19" ht="30">
      <c r="A32" s="152">
        <v>21</v>
      </c>
      <c r="B32" s="59" t="s">
        <v>115</v>
      </c>
      <c r="C32" s="153" t="s">
        <v>603</v>
      </c>
      <c r="D32" s="151" t="s">
        <v>54</v>
      </c>
      <c r="E32" s="152">
        <v>1</v>
      </c>
      <c r="F32" s="113"/>
      <c r="G32" s="101"/>
      <c r="H32" s="101"/>
      <c r="I32" s="101"/>
      <c r="J32" s="101"/>
      <c r="K32" s="114"/>
      <c r="L32" s="114">
        <f t="shared" si="0"/>
        <v>0</v>
      </c>
      <c r="M32" s="114">
        <f t="shared" si="1"/>
        <v>0</v>
      </c>
      <c r="N32" s="114">
        <f t="shared" si="2"/>
        <v>0</v>
      </c>
      <c r="O32" s="114">
        <f t="shared" si="3"/>
        <v>0</v>
      </c>
      <c r="P32" s="114">
        <f t="shared" si="4"/>
        <v>0</v>
      </c>
      <c r="R32" s="20"/>
      <c r="S32" s="20"/>
    </row>
    <row r="33" spans="1:19" ht="30">
      <c r="A33" s="152">
        <v>23</v>
      </c>
      <c r="B33" s="59" t="s">
        <v>115</v>
      </c>
      <c r="C33" s="153" t="s">
        <v>369</v>
      </c>
      <c r="D33" s="151" t="s">
        <v>54</v>
      </c>
      <c r="E33" s="152">
        <v>43</v>
      </c>
      <c r="F33" s="113"/>
      <c r="G33" s="101"/>
      <c r="H33" s="101"/>
      <c r="I33" s="101"/>
      <c r="J33" s="101"/>
      <c r="K33" s="114"/>
      <c r="L33" s="114">
        <f t="shared" si="0"/>
        <v>0</v>
      </c>
      <c r="M33" s="114">
        <f t="shared" si="1"/>
        <v>0</v>
      </c>
      <c r="N33" s="114">
        <f t="shared" si="2"/>
        <v>0</v>
      </c>
      <c r="O33" s="114">
        <f t="shared" si="3"/>
        <v>0</v>
      </c>
      <c r="P33" s="114">
        <f t="shared" si="4"/>
        <v>0</v>
      </c>
      <c r="R33" s="20"/>
      <c r="S33" s="20"/>
    </row>
    <row r="34" spans="1:19" ht="30">
      <c r="A34" s="152">
        <v>24</v>
      </c>
      <c r="B34" s="59" t="s">
        <v>115</v>
      </c>
      <c r="C34" s="153" t="s">
        <v>370</v>
      </c>
      <c r="D34" s="151" t="s">
        <v>54</v>
      </c>
      <c r="E34" s="152">
        <v>43</v>
      </c>
      <c r="F34" s="113"/>
      <c r="G34" s="101"/>
      <c r="H34" s="101"/>
      <c r="I34" s="101"/>
      <c r="J34" s="101"/>
      <c r="K34" s="114"/>
      <c r="L34" s="114">
        <f t="shared" si="0"/>
        <v>0</v>
      </c>
      <c r="M34" s="114">
        <f t="shared" si="1"/>
        <v>0</v>
      </c>
      <c r="N34" s="114">
        <f t="shared" si="2"/>
        <v>0</v>
      </c>
      <c r="O34" s="114">
        <f t="shared" si="3"/>
        <v>0</v>
      </c>
      <c r="P34" s="114">
        <f t="shared" si="4"/>
        <v>0</v>
      </c>
      <c r="R34" s="20"/>
      <c r="S34" s="20"/>
    </row>
    <row r="35" spans="1:19" ht="15">
      <c r="A35" s="152">
        <v>25</v>
      </c>
      <c r="B35" s="59" t="s">
        <v>115</v>
      </c>
      <c r="C35" s="153" t="s">
        <v>371</v>
      </c>
      <c r="D35" s="151" t="s">
        <v>54</v>
      </c>
      <c r="E35" s="152">
        <v>43</v>
      </c>
      <c r="F35" s="113"/>
      <c r="G35" s="101"/>
      <c r="H35" s="101"/>
      <c r="I35" s="101"/>
      <c r="J35" s="101"/>
      <c r="K35" s="114"/>
      <c r="L35" s="114">
        <f t="shared" si="0"/>
        <v>0</v>
      </c>
      <c r="M35" s="114">
        <f t="shared" si="1"/>
        <v>0</v>
      </c>
      <c r="N35" s="114">
        <f t="shared" si="2"/>
        <v>0</v>
      </c>
      <c r="O35" s="114">
        <f t="shared" si="3"/>
        <v>0</v>
      </c>
      <c r="P35" s="114">
        <f t="shared" si="4"/>
        <v>0</v>
      </c>
      <c r="R35" s="20"/>
      <c r="S35" s="20"/>
    </row>
    <row r="36" spans="1:19" ht="30">
      <c r="A36" s="152">
        <v>26</v>
      </c>
      <c r="B36" s="59" t="s">
        <v>115</v>
      </c>
      <c r="C36" s="153" t="s">
        <v>372</v>
      </c>
      <c r="D36" s="151" t="s">
        <v>322</v>
      </c>
      <c r="E36" s="152">
        <v>43</v>
      </c>
      <c r="F36" s="113"/>
      <c r="G36" s="101"/>
      <c r="H36" s="101"/>
      <c r="I36" s="101"/>
      <c r="J36" s="101"/>
      <c r="K36" s="114"/>
      <c r="L36" s="114">
        <f t="shared" si="0"/>
        <v>0</v>
      </c>
      <c r="M36" s="114">
        <f t="shared" si="1"/>
        <v>0</v>
      </c>
      <c r="N36" s="114">
        <f t="shared" si="2"/>
        <v>0</v>
      </c>
      <c r="O36" s="114">
        <f t="shared" si="3"/>
        <v>0</v>
      </c>
      <c r="P36" s="114">
        <f t="shared" si="4"/>
        <v>0</v>
      </c>
      <c r="R36" s="20"/>
      <c r="S36" s="20"/>
    </row>
    <row r="37" spans="1:19" ht="15">
      <c r="A37" s="152">
        <v>27</v>
      </c>
      <c r="B37" s="59" t="s">
        <v>115</v>
      </c>
      <c r="C37" s="153" t="s">
        <v>373</v>
      </c>
      <c r="D37" s="151" t="s">
        <v>54</v>
      </c>
      <c r="E37" s="152">
        <v>43</v>
      </c>
      <c r="F37" s="113"/>
      <c r="G37" s="101"/>
      <c r="H37" s="101"/>
      <c r="I37" s="101"/>
      <c r="J37" s="101"/>
      <c r="K37" s="114"/>
      <c r="L37" s="114">
        <f t="shared" si="0"/>
        <v>0</v>
      </c>
      <c r="M37" s="114">
        <f t="shared" si="1"/>
        <v>0</v>
      </c>
      <c r="N37" s="114">
        <f t="shared" si="2"/>
        <v>0</v>
      </c>
      <c r="O37" s="114">
        <f t="shared" si="3"/>
        <v>0</v>
      </c>
      <c r="P37" s="114">
        <f t="shared" si="4"/>
        <v>0</v>
      </c>
      <c r="R37" s="20"/>
      <c r="S37" s="20"/>
    </row>
    <row r="38" spans="1:19" ht="15">
      <c r="A38" s="152">
        <v>28</v>
      </c>
      <c r="B38" s="59" t="s">
        <v>115</v>
      </c>
      <c r="C38" s="153" t="s">
        <v>374</v>
      </c>
      <c r="D38" s="151" t="s">
        <v>54</v>
      </c>
      <c r="E38" s="152">
        <v>43</v>
      </c>
      <c r="F38" s="113"/>
      <c r="G38" s="101"/>
      <c r="H38" s="101"/>
      <c r="I38" s="101"/>
      <c r="J38" s="101"/>
      <c r="K38" s="114"/>
      <c r="L38" s="114">
        <f t="shared" si="0"/>
        <v>0</v>
      </c>
      <c r="M38" s="114">
        <f t="shared" si="1"/>
        <v>0</v>
      </c>
      <c r="N38" s="114">
        <f t="shared" si="2"/>
        <v>0</v>
      </c>
      <c r="O38" s="114">
        <f t="shared" si="3"/>
        <v>0</v>
      </c>
      <c r="P38" s="114">
        <f t="shared" si="4"/>
        <v>0</v>
      </c>
      <c r="R38" s="20"/>
      <c r="S38" s="20"/>
    </row>
    <row r="39" spans="1:19" ht="30">
      <c r="A39" s="152">
        <v>29</v>
      </c>
      <c r="B39" s="59" t="s">
        <v>115</v>
      </c>
      <c r="C39" s="153" t="s">
        <v>375</v>
      </c>
      <c r="D39" s="151" t="s">
        <v>54</v>
      </c>
      <c r="E39" s="152">
        <v>6</v>
      </c>
      <c r="F39" s="113"/>
      <c r="G39" s="101"/>
      <c r="H39" s="101"/>
      <c r="I39" s="101"/>
      <c r="J39" s="101"/>
      <c r="K39" s="114"/>
      <c r="L39" s="114">
        <f t="shared" si="0"/>
        <v>0</v>
      </c>
      <c r="M39" s="114">
        <f t="shared" si="1"/>
        <v>0</v>
      </c>
      <c r="N39" s="114">
        <f t="shared" si="2"/>
        <v>0</v>
      </c>
      <c r="O39" s="114">
        <f t="shared" si="3"/>
        <v>0</v>
      </c>
      <c r="P39" s="114">
        <f t="shared" si="4"/>
        <v>0</v>
      </c>
      <c r="R39" s="20"/>
      <c r="S39" s="20"/>
    </row>
    <row r="40" spans="1:19" ht="30">
      <c r="A40" s="152">
        <v>30</v>
      </c>
      <c r="B40" s="59" t="s">
        <v>115</v>
      </c>
      <c r="C40" s="153" t="s">
        <v>604</v>
      </c>
      <c r="D40" s="151" t="s">
        <v>54</v>
      </c>
      <c r="E40" s="152">
        <v>5</v>
      </c>
      <c r="F40" s="113"/>
      <c r="G40" s="101"/>
      <c r="H40" s="101"/>
      <c r="I40" s="101"/>
      <c r="J40" s="101"/>
      <c r="K40" s="114"/>
      <c r="L40" s="114">
        <f t="shared" si="0"/>
        <v>0</v>
      </c>
      <c r="M40" s="114">
        <f t="shared" si="1"/>
        <v>0</v>
      </c>
      <c r="N40" s="114">
        <f t="shared" si="2"/>
        <v>0</v>
      </c>
      <c r="O40" s="114">
        <f t="shared" si="3"/>
        <v>0</v>
      </c>
      <c r="P40" s="114">
        <f t="shared" si="4"/>
        <v>0</v>
      </c>
      <c r="R40" s="20"/>
      <c r="S40" s="20"/>
    </row>
    <row r="41" spans="1:19" ht="30">
      <c r="A41" s="152">
        <v>33</v>
      </c>
      <c r="B41" s="59" t="s">
        <v>115</v>
      </c>
      <c r="C41" s="153" t="s">
        <v>376</v>
      </c>
      <c r="D41" s="151" t="s">
        <v>54</v>
      </c>
      <c r="E41" s="152">
        <v>6</v>
      </c>
      <c r="F41" s="113"/>
      <c r="G41" s="101"/>
      <c r="H41" s="101"/>
      <c r="I41" s="101"/>
      <c r="J41" s="101"/>
      <c r="K41" s="114"/>
      <c r="L41" s="114">
        <f t="shared" si="0"/>
        <v>0</v>
      </c>
      <c r="M41" s="114">
        <f t="shared" si="1"/>
        <v>0</v>
      </c>
      <c r="N41" s="114">
        <f t="shared" si="2"/>
        <v>0</v>
      </c>
      <c r="O41" s="114">
        <f t="shared" si="3"/>
        <v>0</v>
      </c>
      <c r="P41" s="114">
        <f t="shared" si="4"/>
        <v>0</v>
      </c>
      <c r="R41" s="20"/>
      <c r="S41" s="20"/>
    </row>
    <row r="42" spans="1:19" ht="30">
      <c r="A42" s="152">
        <v>34</v>
      </c>
      <c r="B42" s="59" t="s">
        <v>115</v>
      </c>
      <c r="C42" s="153" t="s">
        <v>605</v>
      </c>
      <c r="D42" s="151" t="s">
        <v>54</v>
      </c>
      <c r="E42" s="152">
        <v>5</v>
      </c>
      <c r="F42" s="113"/>
      <c r="G42" s="101"/>
      <c r="H42" s="101"/>
      <c r="I42" s="101"/>
      <c r="J42" s="101"/>
      <c r="K42" s="114"/>
      <c r="L42" s="114">
        <f t="shared" si="0"/>
        <v>0</v>
      </c>
      <c r="M42" s="114">
        <f t="shared" si="1"/>
        <v>0</v>
      </c>
      <c r="N42" s="114">
        <f t="shared" si="2"/>
        <v>0</v>
      </c>
      <c r="O42" s="114">
        <f t="shared" si="3"/>
        <v>0</v>
      </c>
      <c r="P42" s="114">
        <f t="shared" si="4"/>
        <v>0</v>
      </c>
      <c r="R42" s="20"/>
      <c r="S42" s="20"/>
    </row>
    <row r="43" spans="1:19" ht="15">
      <c r="A43" s="152">
        <v>37</v>
      </c>
      <c r="B43" s="59" t="s">
        <v>115</v>
      </c>
      <c r="C43" s="153" t="s">
        <v>377</v>
      </c>
      <c r="D43" s="151" t="s">
        <v>378</v>
      </c>
      <c r="E43" s="152">
        <v>220</v>
      </c>
      <c r="F43" s="113"/>
      <c r="G43" s="101"/>
      <c r="H43" s="101"/>
      <c r="I43" s="101"/>
      <c r="J43" s="101"/>
      <c r="K43" s="114"/>
      <c r="L43" s="114">
        <f t="shared" si="0"/>
        <v>0</v>
      </c>
      <c r="M43" s="114">
        <f t="shared" si="1"/>
        <v>0</v>
      </c>
      <c r="N43" s="114">
        <f t="shared" si="2"/>
        <v>0</v>
      </c>
      <c r="O43" s="114">
        <f t="shared" si="3"/>
        <v>0</v>
      </c>
      <c r="P43" s="114">
        <f t="shared" si="4"/>
        <v>0</v>
      </c>
      <c r="R43" s="20"/>
      <c r="S43" s="20"/>
    </row>
    <row r="44" spans="1:19" ht="15">
      <c r="A44" s="152">
        <v>38</v>
      </c>
      <c r="B44" s="59" t="s">
        <v>115</v>
      </c>
      <c r="C44" s="153" t="s">
        <v>379</v>
      </c>
      <c r="D44" s="151" t="s">
        <v>378</v>
      </c>
      <c r="E44" s="152">
        <v>122</v>
      </c>
      <c r="F44" s="113"/>
      <c r="G44" s="101"/>
      <c r="H44" s="101"/>
      <c r="I44" s="101"/>
      <c r="J44" s="101"/>
      <c r="K44" s="114"/>
      <c r="L44" s="114">
        <f t="shared" si="0"/>
        <v>0</v>
      </c>
      <c r="M44" s="114">
        <f t="shared" si="1"/>
        <v>0</v>
      </c>
      <c r="N44" s="114">
        <f t="shared" si="2"/>
        <v>0</v>
      </c>
      <c r="O44" s="114">
        <f t="shared" si="3"/>
        <v>0</v>
      </c>
      <c r="P44" s="114">
        <f t="shared" si="4"/>
        <v>0</v>
      </c>
      <c r="R44" s="20"/>
      <c r="S44" s="20"/>
    </row>
    <row r="45" spans="1:19" ht="15">
      <c r="A45" s="152">
        <v>39</v>
      </c>
      <c r="B45" s="59" t="s">
        <v>115</v>
      </c>
      <c r="C45" s="153" t="s">
        <v>380</v>
      </c>
      <c r="D45" s="151" t="s">
        <v>378</v>
      </c>
      <c r="E45" s="152">
        <v>142</v>
      </c>
      <c r="F45" s="113"/>
      <c r="G45" s="101"/>
      <c r="H45" s="101"/>
      <c r="I45" s="101"/>
      <c r="J45" s="101"/>
      <c r="K45" s="114"/>
      <c r="L45" s="114">
        <f t="shared" si="0"/>
        <v>0</v>
      </c>
      <c r="M45" s="114">
        <f t="shared" si="1"/>
        <v>0</v>
      </c>
      <c r="N45" s="114">
        <f t="shared" si="2"/>
        <v>0</v>
      </c>
      <c r="O45" s="114">
        <f t="shared" si="3"/>
        <v>0</v>
      </c>
      <c r="P45" s="114">
        <f t="shared" si="4"/>
        <v>0</v>
      </c>
      <c r="R45" s="20"/>
      <c r="S45" s="20"/>
    </row>
    <row r="46" spans="1:19" ht="15">
      <c r="A46" s="152">
        <v>40</v>
      </c>
      <c r="B46" s="59" t="s">
        <v>115</v>
      </c>
      <c r="C46" s="153" t="s">
        <v>381</v>
      </c>
      <c r="D46" s="151" t="s">
        <v>378</v>
      </c>
      <c r="E46" s="152">
        <v>172</v>
      </c>
      <c r="F46" s="113"/>
      <c r="G46" s="101"/>
      <c r="H46" s="101"/>
      <c r="I46" s="101"/>
      <c r="J46" s="101"/>
      <c r="K46" s="114"/>
      <c r="L46" s="114">
        <f t="shared" si="0"/>
        <v>0</v>
      </c>
      <c r="M46" s="114">
        <f t="shared" si="1"/>
        <v>0</v>
      </c>
      <c r="N46" s="114">
        <f t="shared" si="2"/>
        <v>0</v>
      </c>
      <c r="O46" s="114">
        <f t="shared" si="3"/>
        <v>0</v>
      </c>
      <c r="P46" s="114">
        <f t="shared" si="4"/>
        <v>0</v>
      </c>
      <c r="R46" s="20"/>
      <c r="S46" s="20"/>
    </row>
    <row r="47" spans="1:19" ht="15">
      <c r="A47" s="152">
        <v>41</v>
      </c>
      <c r="B47" s="59" t="s">
        <v>115</v>
      </c>
      <c r="C47" s="153" t="s">
        <v>382</v>
      </c>
      <c r="D47" s="151" t="s">
        <v>378</v>
      </c>
      <c r="E47" s="152">
        <v>160</v>
      </c>
      <c r="F47" s="113"/>
      <c r="G47" s="101"/>
      <c r="H47" s="101"/>
      <c r="I47" s="101"/>
      <c r="J47" s="101"/>
      <c r="K47" s="114"/>
      <c r="L47" s="114">
        <f t="shared" si="0"/>
        <v>0</v>
      </c>
      <c r="M47" s="114">
        <f t="shared" si="1"/>
        <v>0</v>
      </c>
      <c r="N47" s="114">
        <f t="shared" si="2"/>
        <v>0</v>
      </c>
      <c r="O47" s="114">
        <f t="shared" si="3"/>
        <v>0</v>
      </c>
      <c r="P47" s="114">
        <f t="shared" si="4"/>
        <v>0</v>
      </c>
      <c r="R47" s="20"/>
      <c r="S47" s="20"/>
    </row>
    <row r="48" spans="1:19" ht="15">
      <c r="A48" s="152">
        <v>42</v>
      </c>
      <c r="B48" s="59" t="s">
        <v>115</v>
      </c>
      <c r="C48" s="153" t="s">
        <v>383</v>
      </c>
      <c r="D48" s="151" t="s">
        <v>378</v>
      </c>
      <c r="E48" s="152">
        <v>66</v>
      </c>
      <c r="F48" s="113"/>
      <c r="G48" s="101"/>
      <c r="H48" s="101"/>
      <c r="I48" s="101"/>
      <c r="J48" s="101"/>
      <c r="K48" s="114"/>
      <c r="L48" s="114">
        <f t="shared" si="0"/>
        <v>0</v>
      </c>
      <c r="M48" s="114">
        <f t="shared" si="1"/>
        <v>0</v>
      </c>
      <c r="N48" s="114">
        <f t="shared" si="2"/>
        <v>0</v>
      </c>
      <c r="O48" s="114">
        <f t="shared" si="3"/>
        <v>0</v>
      </c>
      <c r="P48" s="114">
        <f t="shared" si="4"/>
        <v>0</v>
      </c>
      <c r="R48" s="20"/>
      <c r="S48" s="20"/>
    </row>
    <row r="49" spans="1:19" ht="15">
      <c r="A49" s="152">
        <v>43</v>
      </c>
      <c r="B49" s="59" t="s">
        <v>115</v>
      </c>
      <c r="C49" s="153" t="s">
        <v>384</v>
      </c>
      <c r="D49" s="151" t="s">
        <v>378</v>
      </c>
      <c r="E49" s="152">
        <v>42</v>
      </c>
      <c r="F49" s="113"/>
      <c r="G49" s="101"/>
      <c r="H49" s="101"/>
      <c r="I49" s="101"/>
      <c r="J49" s="101"/>
      <c r="K49" s="114"/>
      <c r="L49" s="114">
        <f aca="true" t="shared" si="5" ref="L49:L78">E49*F49</f>
        <v>0</v>
      </c>
      <c r="M49" s="114">
        <f aca="true" t="shared" si="6" ref="M49:M78">E49*H49</f>
        <v>0</v>
      </c>
      <c r="N49" s="114">
        <f aca="true" t="shared" si="7" ref="N49:N78">E49*I49</f>
        <v>0</v>
      </c>
      <c r="O49" s="114">
        <f aca="true" t="shared" si="8" ref="O49:O78">E49*J49</f>
        <v>0</v>
      </c>
      <c r="P49" s="114">
        <f t="shared" si="4"/>
        <v>0</v>
      </c>
      <c r="R49" s="20"/>
      <c r="S49" s="20"/>
    </row>
    <row r="50" spans="1:19" ht="15">
      <c r="A50" s="152">
        <v>44</v>
      </c>
      <c r="B50" s="59" t="s">
        <v>115</v>
      </c>
      <c r="C50" s="153" t="s">
        <v>385</v>
      </c>
      <c r="D50" s="151" t="s">
        <v>378</v>
      </c>
      <c r="E50" s="152">
        <v>25</v>
      </c>
      <c r="F50" s="113"/>
      <c r="G50" s="101"/>
      <c r="H50" s="101"/>
      <c r="I50" s="101"/>
      <c r="J50" s="101"/>
      <c r="K50" s="114"/>
      <c r="L50" s="114">
        <f t="shared" si="5"/>
        <v>0</v>
      </c>
      <c r="M50" s="114">
        <f t="shared" si="6"/>
        <v>0</v>
      </c>
      <c r="N50" s="114">
        <f t="shared" si="7"/>
        <v>0</v>
      </c>
      <c r="O50" s="114">
        <f t="shared" si="8"/>
        <v>0</v>
      </c>
      <c r="P50" s="114">
        <f t="shared" si="4"/>
        <v>0</v>
      </c>
      <c r="R50" s="20"/>
      <c r="S50" s="20"/>
    </row>
    <row r="51" spans="1:19" ht="30">
      <c r="A51" s="152">
        <v>47</v>
      </c>
      <c r="B51" s="59" t="s">
        <v>115</v>
      </c>
      <c r="C51" s="153" t="s">
        <v>386</v>
      </c>
      <c r="D51" s="151" t="s">
        <v>322</v>
      </c>
      <c r="E51" s="152">
        <v>1</v>
      </c>
      <c r="F51" s="113"/>
      <c r="G51" s="101"/>
      <c r="H51" s="101"/>
      <c r="I51" s="101"/>
      <c r="J51" s="101"/>
      <c r="K51" s="114"/>
      <c r="L51" s="114">
        <f t="shared" si="5"/>
        <v>0</v>
      </c>
      <c r="M51" s="114">
        <f t="shared" si="6"/>
        <v>0</v>
      </c>
      <c r="N51" s="114">
        <f t="shared" si="7"/>
        <v>0</v>
      </c>
      <c r="O51" s="114">
        <f t="shared" si="8"/>
        <v>0</v>
      </c>
      <c r="P51" s="114">
        <f t="shared" si="4"/>
        <v>0</v>
      </c>
      <c r="R51" s="20"/>
      <c r="S51" s="20"/>
    </row>
    <row r="52" spans="1:19" ht="30">
      <c r="A52" s="152">
        <v>48</v>
      </c>
      <c r="B52" s="59" t="s">
        <v>115</v>
      </c>
      <c r="C52" s="153" t="s">
        <v>387</v>
      </c>
      <c r="D52" s="151" t="s">
        <v>378</v>
      </c>
      <c r="E52" s="152">
        <v>220</v>
      </c>
      <c r="F52" s="113"/>
      <c r="G52" s="101"/>
      <c r="H52" s="101"/>
      <c r="I52" s="101"/>
      <c r="J52" s="101"/>
      <c r="K52" s="114"/>
      <c r="L52" s="114">
        <f t="shared" si="5"/>
        <v>0</v>
      </c>
      <c r="M52" s="114">
        <f t="shared" si="6"/>
        <v>0</v>
      </c>
      <c r="N52" s="114">
        <f t="shared" si="7"/>
        <v>0</v>
      </c>
      <c r="O52" s="114">
        <f t="shared" si="8"/>
        <v>0</v>
      </c>
      <c r="P52" s="114">
        <f t="shared" si="4"/>
        <v>0</v>
      </c>
      <c r="R52" s="20"/>
      <c r="S52" s="20"/>
    </row>
    <row r="53" spans="1:19" ht="30">
      <c r="A53" s="152">
        <v>49</v>
      </c>
      <c r="B53" s="59" t="s">
        <v>115</v>
      </c>
      <c r="C53" s="153" t="s">
        <v>388</v>
      </c>
      <c r="D53" s="151" t="s">
        <v>378</v>
      </c>
      <c r="E53" s="152">
        <v>122</v>
      </c>
      <c r="F53" s="113"/>
      <c r="G53" s="101"/>
      <c r="H53" s="101"/>
      <c r="I53" s="101"/>
      <c r="J53" s="101"/>
      <c r="K53" s="114"/>
      <c r="L53" s="114">
        <f t="shared" si="5"/>
        <v>0</v>
      </c>
      <c r="M53" s="114">
        <f t="shared" si="6"/>
        <v>0</v>
      </c>
      <c r="N53" s="114">
        <f t="shared" si="7"/>
        <v>0</v>
      </c>
      <c r="O53" s="114">
        <f t="shared" si="8"/>
        <v>0</v>
      </c>
      <c r="P53" s="114">
        <f t="shared" si="4"/>
        <v>0</v>
      </c>
      <c r="R53" s="20"/>
      <c r="S53" s="20"/>
    </row>
    <row r="54" spans="1:19" ht="30">
      <c r="A54" s="152">
        <v>50</v>
      </c>
      <c r="B54" s="59" t="s">
        <v>115</v>
      </c>
      <c r="C54" s="153" t="s">
        <v>389</v>
      </c>
      <c r="D54" s="151" t="s">
        <v>378</v>
      </c>
      <c r="E54" s="152">
        <v>142</v>
      </c>
      <c r="F54" s="113"/>
      <c r="G54" s="101"/>
      <c r="H54" s="101"/>
      <c r="I54" s="101"/>
      <c r="J54" s="101"/>
      <c r="K54" s="114"/>
      <c r="L54" s="114">
        <f t="shared" si="5"/>
        <v>0</v>
      </c>
      <c r="M54" s="114">
        <f t="shared" si="6"/>
        <v>0</v>
      </c>
      <c r="N54" s="114">
        <f t="shared" si="7"/>
        <v>0</v>
      </c>
      <c r="O54" s="114">
        <f t="shared" si="8"/>
        <v>0</v>
      </c>
      <c r="P54" s="114">
        <f t="shared" si="4"/>
        <v>0</v>
      </c>
      <c r="R54" s="20"/>
      <c r="S54" s="20"/>
    </row>
    <row r="55" spans="1:19" ht="30">
      <c r="A55" s="152">
        <v>51</v>
      </c>
      <c r="B55" s="59" t="s">
        <v>115</v>
      </c>
      <c r="C55" s="153" t="s">
        <v>390</v>
      </c>
      <c r="D55" s="151" t="s">
        <v>378</v>
      </c>
      <c r="E55" s="152">
        <v>172</v>
      </c>
      <c r="F55" s="113"/>
      <c r="G55" s="101"/>
      <c r="H55" s="101"/>
      <c r="I55" s="101"/>
      <c r="J55" s="101"/>
      <c r="K55" s="114"/>
      <c r="L55" s="114">
        <f t="shared" si="5"/>
        <v>0</v>
      </c>
      <c r="M55" s="114">
        <f t="shared" si="6"/>
        <v>0</v>
      </c>
      <c r="N55" s="114">
        <f t="shared" si="7"/>
        <v>0</v>
      </c>
      <c r="O55" s="114">
        <f t="shared" si="8"/>
        <v>0</v>
      </c>
      <c r="P55" s="114">
        <f t="shared" si="4"/>
        <v>0</v>
      </c>
      <c r="R55" s="20"/>
      <c r="S55" s="20"/>
    </row>
    <row r="56" spans="1:19" ht="15">
      <c r="A56" s="152">
        <v>52</v>
      </c>
      <c r="B56" s="59" t="s">
        <v>115</v>
      </c>
      <c r="C56" s="153" t="s">
        <v>606</v>
      </c>
      <c r="D56" s="151" t="s">
        <v>378</v>
      </c>
      <c r="E56" s="152">
        <v>160</v>
      </c>
      <c r="F56" s="113"/>
      <c r="G56" s="101"/>
      <c r="H56" s="101"/>
      <c r="I56" s="101"/>
      <c r="J56" s="101"/>
      <c r="K56" s="114"/>
      <c r="L56" s="114">
        <f t="shared" si="5"/>
        <v>0</v>
      </c>
      <c r="M56" s="114">
        <f t="shared" si="6"/>
        <v>0</v>
      </c>
      <c r="N56" s="114">
        <f t="shared" si="7"/>
        <v>0</v>
      </c>
      <c r="O56" s="114">
        <f t="shared" si="8"/>
        <v>0</v>
      </c>
      <c r="P56" s="114">
        <f t="shared" si="4"/>
        <v>0</v>
      </c>
      <c r="R56" s="20"/>
      <c r="S56" s="20"/>
    </row>
    <row r="57" spans="1:19" ht="15">
      <c r="A57" s="152">
        <v>53</v>
      </c>
      <c r="B57" s="59" t="s">
        <v>115</v>
      </c>
      <c r="C57" s="153" t="s">
        <v>607</v>
      </c>
      <c r="D57" s="151" t="s">
        <v>378</v>
      </c>
      <c r="E57" s="152">
        <v>66</v>
      </c>
      <c r="F57" s="113"/>
      <c r="G57" s="101"/>
      <c r="H57" s="101"/>
      <c r="I57" s="101"/>
      <c r="J57" s="101"/>
      <c r="K57" s="114"/>
      <c r="L57" s="114">
        <f t="shared" si="5"/>
        <v>0</v>
      </c>
      <c r="M57" s="114">
        <f t="shared" si="6"/>
        <v>0</v>
      </c>
      <c r="N57" s="114">
        <f t="shared" si="7"/>
        <v>0</v>
      </c>
      <c r="O57" s="114">
        <f t="shared" si="8"/>
        <v>0</v>
      </c>
      <c r="P57" s="114">
        <f t="shared" si="4"/>
        <v>0</v>
      </c>
      <c r="R57" s="20"/>
      <c r="S57" s="20"/>
    </row>
    <row r="58" spans="1:19" ht="15">
      <c r="A58" s="152">
        <v>54</v>
      </c>
      <c r="B58" s="59" t="s">
        <v>115</v>
      </c>
      <c r="C58" s="153" t="s">
        <v>608</v>
      </c>
      <c r="D58" s="151" t="s">
        <v>378</v>
      </c>
      <c r="E58" s="152">
        <v>42</v>
      </c>
      <c r="F58" s="113"/>
      <c r="G58" s="101"/>
      <c r="H58" s="101"/>
      <c r="I58" s="101"/>
      <c r="J58" s="101"/>
      <c r="K58" s="114"/>
      <c r="L58" s="114">
        <f t="shared" si="5"/>
        <v>0</v>
      </c>
      <c r="M58" s="114">
        <f t="shared" si="6"/>
        <v>0</v>
      </c>
      <c r="N58" s="114">
        <f t="shared" si="7"/>
        <v>0</v>
      </c>
      <c r="O58" s="114">
        <f t="shared" si="8"/>
        <v>0</v>
      </c>
      <c r="P58" s="114">
        <f t="shared" si="4"/>
        <v>0</v>
      </c>
      <c r="R58" s="20"/>
      <c r="S58" s="20"/>
    </row>
    <row r="59" spans="1:19" ht="15">
      <c r="A59" s="152">
        <v>55</v>
      </c>
      <c r="B59" s="59" t="s">
        <v>115</v>
      </c>
      <c r="C59" s="153" t="s">
        <v>609</v>
      </c>
      <c r="D59" s="151" t="s">
        <v>378</v>
      </c>
      <c r="E59" s="152">
        <v>25</v>
      </c>
      <c r="F59" s="113"/>
      <c r="G59" s="101"/>
      <c r="H59" s="101"/>
      <c r="I59" s="101"/>
      <c r="J59" s="101"/>
      <c r="K59" s="114"/>
      <c r="L59" s="114">
        <f t="shared" si="5"/>
        <v>0</v>
      </c>
      <c r="M59" s="114">
        <f t="shared" si="6"/>
        <v>0</v>
      </c>
      <c r="N59" s="114">
        <f t="shared" si="7"/>
        <v>0</v>
      </c>
      <c r="O59" s="114">
        <f t="shared" si="8"/>
        <v>0</v>
      </c>
      <c r="P59" s="114">
        <f t="shared" si="4"/>
        <v>0</v>
      </c>
      <c r="R59" s="20"/>
      <c r="S59" s="20"/>
    </row>
    <row r="60" spans="1:19" ht="30">
      <c r="A60" s="152">
        <v>58</v>
      </c>
      <c r="B60" s="59" t="s">
        <v>115</v>
      </c>
      <c r="C60" s="153" t="s">
        <v>391</v>
      </c>
      <c r="D60" s="151" t="s">
        <v>322</v>
      </c>
      <c r="E60" s="152">
        <v>1</v>
      </c>
      <c r="F60" s="113"/>
      <c r="G60" s="101"/>
      <c r="H60" s="101"/>
      <c r="I60" s="101"/>
      <c r="J60" s="101"/>
      <c r="K60" s="114"/>
      <c r="L60" s="114">
        <f t="shared" si="5"/>
        <v>0</v>
      </c>
      <c r="M60" s="114">
        <f t="shared" si="6"/>
        <v>0</v>
      </c>
      <c r="N60" s="114">
        <f t="shared" si="7"/>
        <v>0</v>
      </c>
      <c r="O60" s="114">
        <f t="shared" si="8"/>
        <v>0</v>
      </c>
      <c r="P60" s="114">
        <f t="shared" si="4"/>
        <v>0</v>
      </c>
      <c r="R60" s="20"/>
      <c r="S60" s="20"/>
    </row>
    <row r="61" spans="1:19" ht="30">
      <c r="A61" s="152">
        <v>59</v>
      </c>
      <c r="B61" s="59" t="s">
        <v>115</v>
      </c>
      <c r="C61" s="153" t="s">
        <v>392</v>
      </c>
      <c r="D61" s="151" t="s">
        <v>393</v>
      </c>
      <c r="E61" s="152">
        <v>1</v>
      </c>
      <c r="F61" s="113"/>
      <c r="G61" s="101"/>
      <c r="H61" s="101"/>
      <c r="I61" s="101"/>
      <c r="J61" s="101"/>
      <c r="K61" s="114"/>
      <c r="L61" s="114">
        <f t="shared" si="5"/>
        <v>0</v>
      </c>
      <c r="M61" s="114">
        <f t="shared" si="6"/>
        <v>0</v>
      </c>
      <c r="N61" s="114">
        <f t="shared" si="7"/>
        <v>0</v>
      </c>
      <c r="O61" s="114">
        <f t="shared" si="8"/>
        <v>0</v>
      </c>
      <c r="P61" s="114">
        <f t="shared" si="4"/>
        <v>0</v>
      </c>
      <c r="R61" s="20"/>
      <c r="S61" s="20"/>
    </row>
    <row r="62" spans="1:19" ht="15">
      <c r="A62" s="153"/>
      <c r="B62" s="89"/>
      <c r="C62" s="227" t="s">
        <v>610</v>
      </c>
      <c r="D62" s="154"/>
      <c r="E62" s="154"/>
      <c r="F62" s="113"/>
      <c r="G62" s="101"/>
      <c r="H62" s="101"/>
      <c r="I62" s="101"/>
      <c r="J62" s="101"/>
      <c r="K62" s="114"/>
      <c r="L62" s="114">
        <f t="shared" si="5"/>
        <v>0</v>
      </c>
      <c r="M62" s="114">
        <f t="shared" si="6"/>
        <v>0</v>
      </c>
      <c r="N62" s="114">
        <f t="shared" si="7"/>
        <v>0</v>
      </c>
      <c r="O62" s="114">
        <f t="shared" si="8"/>
        <v>0</v>
      </c>
      <c r="P62" s="114">
        <f t="shared" si="4"/>
        <v>0</v>
      </c>
      <c r="R62" s="20"/>
      <c r="S62" s="20"/>
    </row>
    <row r="63" spans="1:19" ht="15">
      <c r="A63" s="152">
        <v>60</v>
      </c>
      <c r="B63" s="59" t="s">
        <v>115</v>
      </c>
      <c r="C63" s="153" t="s">
        <v>394</v>
      </c>
      <c r="D63" s="151" t="s">
        <v>54</v>
      </c>
      <c r="E63" s="152">
        <v>33</v>
      </c>
      <c r="F63" s="113"/>
      <c r="G63" s="101"/>
      <c r="H63" s="101"/>
      <c r="I63" s="101"/>
      <c r="J63" s="101"/>
      <c r="K63" s="114"/>
      <c r="L63" s="114">
        <f t="shared" si="5"/>
        <v>0</v>
      </c>
      <c r="M63" s="114">
        <f t="shared" si="6"/>
        <v>0</v>
      </c>
      <c r="N63" s="114">
        <f t="shared" si="7"/>
        <v>0</v>
      </c>
      <c r="O63" s="114">
        <f t="shared" si="8"/>
        <v>0</v>
      </c>
      <c r="P63" s="114">
        <f t="shared" si="4"/>
        <v>0</v>
      </c>
      <c r="R63" s="20"/>
      <c r="S63" s="20"/>
    </row>
    <row r="64" spans="1:19" ht="30">
      <c r="A64" s="152">
        <v>61</v>
      </c>
      <c r="B64" s="59" t="s">
        <v>115</v>
      </c>
      <c r="C64" s="153" t="s">
        <v>395</v>
      </c>
      <c r="D64" s="151" t="s">
        <v>378</v>
      </c>
      <c r="E64" s="152">
        <v>6795</v>
      </c>
      <c r="F64" s="113"/>
      <c r="G64" s="101"/>
      <c r="H64" s="101"/>
      <c r="I64" s="101"/>
      <c r="J64" s="101"/>
      <c r="K64" s="114"/>
      <c r="L64" s="114">
        <f t="shared" si="5"/>
        <v>0</v>
      </c>
      <c r="M64" s="114">
        <f t="shared" si="6"/>
        <v>0</v>
      </c>
      <c r="N64" s="114">
        <f t="shared" si="7"/>
        <v>0</v>
      </c>
      <c r="O64" s="114">
        <f t="shared" si="8"/>
        <v>0</v>
      </c>
      <c r="P64" s="114">
        <f t="shared" si="4"/>
        <v>0</v>
      </c>
      <c r="R64" s="20"/>
      <c r="S64" s="20"/>
    </row>
    <row r="65" spans="1:19" ht="30">
      <c r="A65" s="152">
        <v>62</v>
      </c>
      <c r="B65" s="59" t="s">
        <v>115</v>
      </c>
      <c r="C65" s="153" t="s">
        <v>396</v>
      </c>
      <c r="D65" s="151" t="s">
        <v>378</v>
      </c>
      <c r="E65" s="152">
        <v>620</v>
      </c>
      <c r="F65" s="113"/>
      <c r="G65" s="101"/>
      <c r="H65" s="101"/>
      <c r="I65" s="101"/>
      <c r="J65" s="101"/>
      <c r="K65" s="114"/>
      <c r="L65" s="114">
        <f t="shared" si="5"/>
        <v>0</v>
      </c>
      <c r="M65" s="114">
        <f t="shared" si="6"/>
        <v>0</v>
      </c>
      <c r="N65" s="114">
        <f t="shared" si="7"/>
        <v>0</v>
      </c>
      <c r="O65" s="114">
        <f t="shared" si="8"/>
        <v>0</v>
      </c>
      <c r="P65" s="114">
        <f t="shared" si="4"/>
        <v>0</v>
      </c>
      <c r="R65" s="20"/>
      <c r="S65" s="20"/>
    </row>
    <row r="66" spans="1:19" ht="30">
      <c r="A66" s="152">
        <v>63</v>
      </c>
      <c r="B66" s="59" t="s">
        <v>115</v>
      </c>
      <c r="C66" s="153" t="s">
        <v>397</v>
      </c>
      <c r="D66" s="151" t="s">
        <v>54</v>
      </c>
      <c r="E66" s="152">
        <v>162</v>
      </c>
      <c r="F66" s="113"/>
      <c r="G66" s="101"/>
      <c r="H66" s="101"/>
      <c r="I66" s="101"/>
      <c r="J66" s="101"/>
      <c r="K66" s="114"/>
      <c r="L66" s="114">
        <f t="shared" si="5"/>
        <v>0</v>
      </c>
      <c r="M66" s="114">
        <f t="shared" si="6"/>
        <v>0</v>
      </c>
      <c r="N66" s="114">
        <f t="shared" si="7"/>
        <v>0</v>
      </c>
      <c r="O66" s="114">
        <f t="shared" si="8"/>
        <v>0</v>
      </c>
      <c r="P66" s="114">
        <f t="shared" si="4"/>
        <v>0</v>
      </c>
      <c r="R66" s="20"/>
      <c r="S66" s="20"/>
    </row>
    <row r="67" spans="1:19" ht="30">
      <c r="A67" s="152">
        <v>64</v>
      </c>
      <c r="B67" s="59" t="s">
        <v>115</v>
      </c>
      <c r="C67" s="153" t="s">
        <v>398</v>
      </c>
      <c r="D67" s="151" t="s">
        <v>54</v>
      </c>
      <c r="E67" s="152">
        <v>1</v>
      </c>
      <c r="F67" s="113"/>
      <c r="G67" s="101"/>
      <c r="H67" s="101"/>
      <c r="I67" s="101"/>
      <c r="J67" s="101"/>
      <c r="K67" s="114"/>
      <c r="L67" s="114">
        <f t="shared" si="5"/>
        <v>0</v>
      </c>
      <c r="M67" s="114">
        <f t="shared" si="6"/>
        <v>0</v>
      </c>
      <c r="N67" s="114">
        <f t="shared" si="7"/>
        <v>0</v>
      </c>
      <c r="O67" s="114">
        <f t="shared" si="8"/>
        <v>0</v>
      </c>
      <c r="P67" s="114">
        <f t="shared" si="4"/>
        <v>0</v>
      </c>
      <c r="R67" s="20"/>
      <c r="S67" s="20"/>
    </row>
    <row r="68" spans="1:19" ht="30">
      <c r="A68" s="152">
        <v>65</v>
      </c>
      <c r="B68" s="59" t="s">
        <v>115</v>
      </c>
      <c r="C68" s="153" t="s">
        <v>611</v>
      </c>
      <c r="D68" s="151" t="s">
        <v>54</v>
      </c>
      <c r="E68" s="152">
        <v>3</v>
      </c>
      <c r="F68" s="113"/>
      <c r="G68" s="101"/>
      <c r="H68" s="101"/>
      <c r="I68" s="101"/>
      <c r="J68" s="101"/>
      <c r="K68" s="114"/>
      <c r="L68" s="114">
        <f t="shared" si="5"/>
        <v>0</v>
      </c>
      <c r="M68" s="114">
        <f t="shared" si="6"/>
        <v>0</v>
      </c>
      <c r="N68" s="114">
        <f t="shared" si="7"/>
        <v>0</v>
      </c>
      <c r="O68" s="114">
        <f t="shared" si="8"/>
        <v>0</v>
      </c>
      <c r="P68" s="114">
        <f t="shared" si="4"/>
        <v>0</v>
      </c>
      <c r="R68" s="20"/>
      <c r="S68" s="20"/>
    </row>
    <row r="69" spans="1:19" ht="30">
      <c r="A69" s="152">
        <v>66</v>
      </c>
      <c r="B69" s="59" t="s">
        <v>115</v>
      </c>
      <c r="C69" s="153" t="s">
        <v>399</v>
      </c>
      <c r="D69" s="151" t="s">
        <v>54</v>
      </c>
      <c r="E69" s="152">
        <v>1</v>
      </c>
      <c r="F69" s="113"/>
      <c r="G69" s="101"/>
      <c r="H69" s="101"/>
      <c r="I69" s="101"/>
      <c r="J69" s="101"/>
      <c r="K69" s="114"/>
      <c r="L69" s="114">
        <f t="shared" si="5"/>
        <v>0</v>
      </c>
      <c r="M69" s="114">
        <f t="shared" si="6"/>
        <v>0</v>
      </c>
      <c r="N69" s="114">
        <f t="shared" si="7"/>
        <v>0</v>
      </c>
      <c r="O69" s="114">
        <f t="shared" si="8"/>
        <v>0</v>
      </c>
      <c r="P69" s="114">
        <f t="shared" si="4"/>
        <v>0</v>
      </c>
      <c r="R69" s="20"/>
      <c r="S69" s="20"/>
    </row>
    <row r="70" spans="1:19" ht="30">
      <c r="A70" s="152">
        <v>67</v>
      </c>
      <c r="B70" s="59" t="s">
        <v>115</v>
      </c>
      <c r="C70" s="153" t="s">
        <v>612</v>
      </c>
      <c r="D70" s="151" t="s">
        <v>54</v>
      </c>
      <c r="E70" s="152">
        <v>3</v>
      </c>
      <c r="F70" s="113"/>
      <c r="G70" s="101"/>
      <c r="H70" s="101"/>
      <c r="I70" s="101"/>
      <c r="J70" s="101"/>
      <c r="K70" s="114"/>
      <c r="L70" s="114">
        <f t="shared" si="5"/>
        <v>0</v>
      </c>
      <c r="M70" s="114">
        <f t="shared" si="6"/>
        <v>0</v>
      </c>
      <c r="N70" s="114">
        <f t="shared" si="7"/>
        <v>0</v>
      </c>
      <c r="O70" s="114">
        <f t="shared" si="8"/>
        <v>0</v>
      </c>
      <c r="P70" s="114">
        <f t="shared" si="4"/>
        <v>0</v>
      </c>
      <c r="R70" s="20"/>
      <c r="S70" s="20"/>
    </row>
    <row r="71" spans="1:19" ht="45">
      <c r="A71" s="152">
        <v>68</v>
      </c>
      <c r="B71" s="59" t="s">
        <v>115</v>
      </c>
      <c r="C71" s="153" t="s">
        <v>400</v>
      </c>
      <c r="D71" s="151" t="s">
        <v>401</v>
      </c>
      <c r="E71" s="152">
        <v>787</v>
      </c>
      <c r="F71" s="113"/>
      <c r="G71" s="101"/>
      <c r="H71" s="101"/>
      <c r="I71" s="101"/>
      <c r="J71" s="101"/>
      <c r="K71" s="114"/>
      <c r="L71" s="114">
        <f t="shared" si="5"/>
        <v>0</v>
      </c>
      <c r="M71" s="114">
        <f t="shared" si="6"/>
        <v>0</v>
      </c>
      <c r="N71" s="114">
        <f t="shared" si="7"/>
        <v>0</v>
      </c>
      <c r="O71" s="114">
        <f t="shared" si="8"/>
        <v>0</v>
      </c>
      <c r="P71" s="114">
        <f t="shared" si="4"/>
        <v>0</v>
      </c>
      <c r="R71" s="20"/>
      <c r="S71" s="20"/>
    </row>
    <row r="72" spans="1:19" ht="15">
      <c r="A72" s="152">
        <v>69</v>
      </c>
      <c r="B72" s="59" t="s">
        <v>115</v>
      </c>
      <c r="C72" s="153" t="s">
        <v>402</v>
      </c>
      <c r="D72" s="151" t="s">
        <v>378</v>
      </c>
      <c r="E72" s="152">
        <v>609</v>
      </c>
      <c r="F72" s="113"/>
      <c r="G72" s="101"/>
      <c r="H72" s="101"/>
      <c r="I72" s="101"/>
      <c r="J72" s="101"/>
      <c r="K72" s="114"/>
      <c r="L72" s="114">
        <f t="shared" si="5"/>
        <v>0</v>
      </c>
      <c r="M72" s="114">
        <f t="shared" si="6"/>
        <v>0</v>
      </c>
      <c r="N72" s="114">
        <f t="shared" si="7"/>
        <v>0</v>
      </c>
      <c r="O72" s="114">
        <f t="shared" si="8"/>
        <v>0</v>
      </c>
      <c r="P72" s="114">
        <f t="shared" si="4"/>
        <v>0</v>
      </c>
      <c r="R72" s="20"/>
      <c r="S72" s="20"/>
    </row>
    <row r="73" spans="1:19" ht="30">
      <c r="A73" s="152">
        <v>70</v>
      </c>
      <c r="B73" s="59" t="s">
        <v>115</v>
      </c>
      <c r="C73" s="153" t="s">
        <v>403</v>
      </c>
      <c r="D73" s="151" t="s">
        <v>77</v>
      </c>
      <c r="E73" s="152">
        <v>133</v>
      </c>
      <c r="F73" s="113"/>
      <c r="G73" s="101"/>
      <c r="H73" s="101"/>
      <c r="I73" s="101"/>
      <c r="J73" s="101"/>
      <c r="K73" s="114"/>
      <c r="L73" s="114">
        <f t="shared" si="5"/>
        <v>0</v>
      </c>
      <c r="M73" s="114">
        <f t="shared" si="6"/>
        <v>0</v>
      </c>
      <c r="N73" s="114">
        <f t="shared" si="7"/>
        <v>0</v>
      </c>
      <c r="O73" s="114">
        <f t="shared" si="8"/>
        <v>0</v>
      </c>
      <c r="P73" s="114">
        <f t="shared" si="4"/>
        <v>0</v>
      </c>
      <c r="R73" s="20"/>
      <c r="S73" s="20"/>
    </row>
    <row r="74" spans="1:19" ht="30">
      <c r="A74" s="152">
        <v>71</v>
      </c>
      <c r="B74" s="59" t="s">
        <v>115</v>
      </c>
      <c r="C74" s="153" t="s">
        <v>404</v>
      </c>
      <c r="D74" s="151" t="s">
        <v>54</v>
      </c>
      <c r="E74" s="152">
        <v>8</v>
      </c>
      <c r="F74" s="113"/>
      <c r="G74" s="101"/>
      <c r="H74" s="101"/>
      <c r="I74" s="101"/>
      <c r="J74" s="101"/>
      <c r="K74" s="114"/>
      <c r="L74" s="114">
        <f t="shared" si="5"/>
        <v>0</v>
      </c>
      <c r="M74" s="114">
        <f t="shared" si="6"/>
        <v>0</v>
      </c>
      <c r="N74" s="114">
        <f t="shared" si="7"/>
        <v>0</v>
      </c>
      <c r="O74" s="114">
        <f t="shared" si="8"/>
        <v>0</v>
      </c>
      <c r="P74" s="114">
        <f t="shared" si="4"/>
        <v>0</v>
      </c>
      <c r="R74" s="20"/>
      <c r="S74" s="20"/>
    </row>
    <row r="75" spans="1:19" ht="15">
      <c r="A75" s="152">
        <v>72</v>
      </c>
      <c r="B75" s="59" t="s">
        <v>115</v>
      </c>
      <c r="C75" s="153" t="s">
        <v>405</v>
      </c>
      <c r="D75" s="151" t="s">
        <v>54</v>
      </c>
      <c r="E75" s="152">
        <v>16</v>
      </c>
      <c r="F75" s="113"/>
      <c r="G75" s="101"/>
      <c r="H75" s="101"/>
      <c r="I75" s="101"/>
      <c r="J75" s="101"/>
      <c r="K75" s="114"/>
      <c r="L75" s="114">
        <f t="shared" si="5"/>
        <v>0</v>
      </c>
      <c r="M75" s="114">
        <f t="shared" si="6"/>
        <v>0</v>
      </c>
      <c r="N75" s="114">
        <f t="shared" si="7"/>
        <v>0</v>
      </c>
      <c r="O75" s="114">
        <f t="shared" si="8"/>
        <v>0</v>
      </c>
      <c r="P75" s="114">
        <f t="shared" si="4"/>
        <v>0</v>
      </c>
      <c r="R75" s="20"/>
      <c r="S75" s="20"/>
    </row>
    <row r="76" spans="1:19" ht="15">
      <c r="A76" s="152">
        <v>73</v>
      </c>
      <c r="B76" s="59" t="s">
        <v>115</v>
      </c>
      <c r="C76" s="153" t="s">
        <v>406</v>
      </c>
      <c r="D76" s="151" t="s">
        <v>407</v>
      </c>
      <c r="E76" s="152">
        <v>17.5</v>
      </c>
      <c r="F76" s="113"/>
      <c r="G76" s="101"/>
      <c r="H76" s="101"/>
      <c r="I76" s="101"/>
      <c r="J76" s="101"/>
      <c r="K76" s="114"/>
      <c r="L76" s="114">
        <f t="shared" si="5"/>
        <v>0</v>
      </c>
      <c r="M76" s="114">
        <f t="shared" si="6"/>
        <v>0</v>
      </c>
      <c r="N76" s="114">
        <f t="shared" si="7"/>
        <v>0</v>
      </c>
      <c r="O76" s="114">
        <f t="shared" si="8"/>
        <v>0</v>
      </c>
      <c r="P76" s="114">
        <f t="shared" si="4"/>
        <v>0</v>
      </c>
      <c r="R76" s="20"/>
      <c r="S76" s="20"/>
    </row>
    <row r="77" spans="1:19" ht="30">
      <c r="A77" s="152">
        <v>74</v>
      </c>
      <c r="B77" s="59" t="s">
        <v>115</v>
      </c>
      <c r="C77" s="153" t="s">
        <v>408</v>
      </c>
      <c r="D77" s="151" t="s">
        <v>54</v>
      </c>
      <c r="E77" s="152">
        <v>82</v>
      </c>
      <c r="F77" s="113"/>
      <c r="G77" s="101"/>
      <c r="H77" s="101"/>
      <c r="I77" s="101"/>
      <c r="J77" s="101"/>
      <c r="K77" s="114"/>
      <c r="L77" s="114">
        <f t="shared" si="5"/>
        <v>0</v>
      </c>
      <c r="M77" s="114">
        <f t="shared" si="6"/>
        <v>0</v>
      </c>
      <c r="N77" s="114">
        <f t="shared" si="7"/>
        <v>0</v>
      </c>
      <c r="O77" s="114">
        <f t="shared" si="8"/>
        <v>0</v>
      </c>
      <c r="P77" s="114">
        <f t="shared" si="4"/>
        <v>0</v>
      </c>
      <c r="R77" s="20"/>
      <c r="S77" s="20"/>
    </row>
    <row r="78" spans="1:16" ht="15">
      <c r="A78" s="58"/>
      <c r="B78" s="59"/>
      <c r="C78" s="64"/>
      <c r="D78" s="58"/>
      <c r="E78" s="60"/>
      <c r="F78" s="113"/>
      <c r="G78" s="101"/>
      <c r="H78" s="101">
        <v>0</v>
      </c>
      <c r="I78" s="101">
        <v>0</v>
      </c>
      <c r="J78" s="101">
        <v>0</v>
      </c>
      <c r="K78" s="114">
        <f>SUM(H78:J78)</f>
        <v>0</v>
      </c>
      <c r="L78" s="114">
        <f t="shared" si="5"/>
        <v>0</v>
      </c>
      <c r="M78" s="114">
        <f t="shared" si="6"/>
        <v>0</v>
      </c>
      <c r="N78" s="114">
        <f t="shared" si="7"/>
        <v>0</v>
      </c>
      <c r="O78" s="114">
        <f t="shared" si="8"/>
        <v>0</v>
      </c>
      <c r="P78" s="114">
        <f>SUM(M78:O78)</f>
        <v>0</v>
      </c>
    </row>
    <row r="79" spans="1:19" ht="15">
      <c r="A79" s="71"/>
      <c r="B79" s="72"/>
      <c r="C79" s="228" t="s">
        <v>29</v>
      </c>
      <c r="D79" s="229" t="s">
        <v>15</v>
      </c>
      <c r="E79" s="65"/>
      <c r="F79" s="115"/>
      <c r="G79" s="115"/>
      <c r="H79" s="115"/>
      <c r="I79" s="115"/>
      <c r="J79" s="115"/>
      <c r="K79" s="115"/>
      <c r="L79" s="115">
        <f>SUM(L17:L78)</f>
        <v>0</v>
      </c>
      <c r="M79" s="115">
        <f>SUM(M17:M78)</f>
        <v>0</v>
      </c>
      <c r="N79" s="115">
        <f>SUM(N17:N78)</f>
        <v>0</v>
      </c>
      <c r="O79" s="115">
        <f>SUM(O17:O78)</f>
        <v>0</v>
      </c>
      <c r="P79" s="115">
        <f>SUM(P17:P78)</f>
        <v>0</v>
      </c>
      <c r="R79" s="19"/>
      <c r="S79" s="19"/>
    </row>
    <row r="80" spans="1:16" s="1" customFormat="1" ht="15">
      <c r="A80" s="7"/>
      <c r="B80" s="3"/>
      <c r="C80" s="235" t="s">
        <v>755</v>
      </c>
      <c r="D80" s="268"/>
      <c r="E80" s="268"/>
      <c r="F80" s="268"/>
      <c r="G80" s="268"/>
      <c r="H80" s="268"/>
      <c r="I80" s="268"/>
      <c r="J80" s="268"/>
      <c r="K80" s="269"/>
      <c r="L80" s="116"/>
      <c r="M80" s="117"/>
      <c r="N80" s="118">
        <f>N79*1%</f>
        <v>0</v>
      </c>
      <c r="O80" s="117"/>
      <c r="P80" s="117"/>
    </row>
    <row r="81" spans="1:16" s="1" customFormat="1" ht="15">
      <c r="A81" s="7"/>
      <c r="B81" s="3"/>
      <c r="C81" s="264" t="s">
        <v>29</v>
      </c>
      <c r="D81" s="265"/>
      <c r="E81" s="265"/>
      <c r="F81" s="265"/>
      <c r="G81" s="265"/>
      <c r="H81" s="265"/>
      <c r="I81" s="265"/>
      <c r="J81" s="265"/>
      <c r="K81" s="266"/>
      <c r="L81" s="116"/>
      <c r="M81" s="117"/>
      <c r="N81" s="117">
        <f>SUM(N79:N80)</f>
        <v>0</v>
      </c>
      <c r="O81" s="117"/>
      <c r="P81" s="117"/>
    </row>
    <row r="82" spans="1:16" s="1" customFormat="1" ht="15">
      <c r="A82" s="7"/>
      <c r="B82" s="3"/>
      <c r="C82" s="264" t="s">
        <v>756</v>
      </c>
      <c r="D82" s="265"/>
      <c r="E82" s="265"/>
      <c r="F82" s="265"/>
      <c r="G82" s="265"/>
      <c r="H82" s="265"/>
      <c r="I82" s="265"/>
      <c r="J82" s="265"/>
      <c r="K82" s="266"/>
      <c r="L82" s="116"/>
      <c r="M82" s="117"/>
      <c r="N82" s="118">
        <f>N81*2%</f>
        <v>0</v>
      </c>
      <c r="O82" s="117"/>
      <c r="P82" s="117"/>
    </row>
    <row r="83" spans="1:18" ht="15">
      <c r="A83" s="13"/>
      <c r="B83" s="14"/>
      <c r="C83" s="267" t="s">
        <v>31</v>
      </c>
      <c r="D83" s="252"/>
      <c r="E83" s="252"/>
      <c r="F83" s="252"/>
      <c r="G83" s="252"/>
      <c r="H83" s="252"/>
      <c r="I83" s="252"/>
      <c r="J83" s="252"/>
      <c r="K83" s="236"/>
      <c r="L83" s="119">
        <f>SUM(L79)</f>
        <v>0</v>
      </c>
      <c r="M83" s="119">
        <f>SUM(M79)</f>
        <v>0</v>
      </c>
      <c r="N83" s="119">
        <f>SUM(N81:N82)</f>
        <v>0</v>
      </c>
      <c r="O83" s="119">
        <f>SUM(O79:O82)</f>
        <v>0</v>
      </c>
      <c r="P83" s="119">
        <f>M83+N83+O83</f>
        <v>0</v>
      </c>
      <c r="R83" s="19"/>
    </row>
    <row r="84" spans="1:18" ht="15">
      <c r="A84" s="290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6" t="s">
        <v>56</v>
      </c>
      <c r="N84" s="15"/>
      <c r="O84" s="15"/>
      <c r="P84" s="120">
        <f>SUM(P83)</f>
        <v>0</v>
      </c>
      <c r="R84" s="19"/>
    </row>
    <row r="85" spans="1:18" ht="15">
      <c r="A85" s="284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R85" s="19"/>
    </row>
    <row r="86" spans="1:16" s="1" customFormat="1" ht="15">
      <c r="A86" s="240" t="s">
        <v>46</v>
      </c>
      <c r="B86" s="240"/>
      <c r="C86" s="239"/>
      <c r="D86" s="239"/>
      <c r="E86" s="239"/>
      <c r="F86" s="240"/>
      <c r="G86" s="240"/>
      <c r="H86" s="240"/>
      <c r="I86" s="240" t="s">
        <v>48</v>
      </c>
      <c r="J86" s="240"/>
      <c r="K86" s="240"/>
      <c r="L86" s="239"/>
      <c r="M86" s="239"/>
      <c r="N86" s="239"/>
      <c r="O86" s="239"/>
      <c r="P86" s="239"/>
    </row>
    <row r="87" spans="1:16" s="1" customFormat="1" ht="15">
      <c r="A87" s="240"/>
      <c r="B87" s="240"/>
      <c r="C87" s="263" t="s">
        <v>47</v>
      </c>
      <c r="D87" s="263"/>
      <c r="E87" s="263"/>
      <c r="F87" s="240"/>
      <c r="G87" s="240"/>
      <c r="H87" s="240"/>
      <c r="I87" s="240"/>
      <c r="J87" s="240"/>
      <c r="K87" s="240"/>
      <c r="L87" s="263" t="s">
        <v>47</v>
      </c>
      <c r="M87" s="263"/>
      <c r="N87" s="263"/>
      <c r="O87" s="263"/>
      <c r="P87" s="263"/>
    </row>
    <row r="88" spans="1:16" ht="15">
      <c r="A88" s="284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</row>
    <row r="89" spans="1:16" ht="15">
      <c r="A89" s="284" t="s">
        <v>49</v>
      </c>
      <c r="B89" s="240"/>
      <c r="C89" s="1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</row>
  </sheetData>
  <sheetProtection/>
  <mergeCells count="40">
    <mergeCell ref="A1:P1"/>
    <mergeCell ref="A2:P2"/>
    <mergeCell ref="A3:P3"/>
    <mergeCell ref="A4:B4"/>
    <mergeCell ref="C4:P4"/>
    <mergeCell ref="M9:N9"/>
    <mergeCell ref="D9:E9"/>
    <mergeCell ref="F9:H9"/>
    <mergeCell ref="I9:L9"/>
    <mergeCell ref="A88:P88"/>
    <mergeCell ref="A87:B87"/>
    <mergeCell ref="C82:K82"/>
    <mergeCell ref="C80:K80"/>
    <mergeCell ref="C87:E87"/>
    <mergeCell ref="C81:K81"/>
    <mergeCell ref="A5:B5"/>
    <mergeCell ref="C8:P8"/>
    <mergeCell ref="A8:B8"/>
    <mergeCell ref="C5:P5"/>
    <mergeCell ref="C7:P7"/>
    <mergeCell ref="A7:B7"/>
    <mergeCell ref="A6:B6"/>
    <mergeCell ref="C6:P6"/>
    <mergeCell ref="A89:B89"/>
    <mergeCell ref="D89:P89"/>
    <mergeCell ref="O10:P10"/>
    <mergeCell ref="A11:P11"/>
    <mergeCell ref="C86:E86"/>
    <mergeCell ref="A84:L84"/>
    <mergeCell ref="F87:K87"/>
    <mergeCell ref="A86:B86"/>
    <mergeCell ref="I86:K86"/>
    <mergeCell ref="C83:K83"/>
    <mergeCell ref="J10:K10"/>
    <mergeCell ref="F12:K12"/>
    <mergeCell ref="F86:H86"/>
    <mergeCell ref="L87:P87"/>
    <mergeCell ref="L86:P86"/>
    <mergeCell ref="A85:P85"/>
    <mergeCell ref="A10:I10"/>
  </mergeCells>
  <printOptions gridLines="1" horizontalCentered="1"/>
  <pageMargins left="0" right="0" top="0.8661417322834646" bottom="0.5118110236220472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195"/>
  <sheetViews>
    <sheetView showZeros="0" zoomScalePageLayoutView="0" workbookViewId="0" topLeftCell="A1">
      <selection activeCell="A1" sqref="A1:P1"/>
    </sheetView>
  </sheetViews>
  <sheetFormatPr defaultColWidth="9.00390625" defaultRowHeight="12.75"/>
  <cols>
    <col min="1" max="1" width="7.875" style="29" customWidth="1"/>
    <col min="2" max="2" width="9.875" style="29" customWidth="1"/>
    <col min="3" max="3" width="35.875" style="29" customWidth="1"/>
    <col min="4" max="4" width="6.625" style="29" customWidth="1"/>
    <col min="5" max="5" width="6.25390625" style="29" customWidth="1"/>
    <col min="6" max="6" width="6.125" style="29" customWidth="1"/>
    <col min="7" max="7" width="6.00390625" style="29" customWidth="1"/>
    <col min="8" max="8" width="5.875" style="29" customWidth="1"/>
    <col min="9" max="9" width="7.875" style="29" bestFit="1" customWidth="1"/>
    <col min="10" max="10" width="6.00390625" style="29" customWidth="1"/>
    <col min="11" max="12" width="9.00390625" style="29" bestFit="1" customWidth="1"/>
    <col min="13" max="13" width="9.25390625" style="29" customWidth="1"/>
    <col min="14" max="14" width="10.125" style="29" bestFit="1" customWidth="1"/>
    <col min="15" max="15" width="8.75390625" style="29" customWidth="1"/>
    <col min="16" max="16" width="10.125" style="29" bestFit="1" customWidth="1"/>
    <col min="17" max="16384" width="9.125" style="29" customWidth="1"/>
  </cols>
  <sheetData>
    <row r="1" spans="1:16" ht="23.25">
      <c r="A1" s="274" t="s">
        <v>130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8.75">
      <c r="A2" s="258" t="s">
        <v>476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2.75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s="1" customFormat="1" ht="15.75" customHeight="1">
      <c r="A4" s="256" t="s">
        <v>81</v>
      </c>
      <c r="B4" s="256"/>
      <c r="C4" s="275" t="s">
        <v>750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s="1" customFormat="1" ht="15">
      <c r="A5" s="255"/>
      <c r="B5" s="255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s="1" customFormat="1" ht="15.75" customHeight="1">
      <c r="A6" s="256" t="s">
        <v>82</v>
      </c>
      <c r="B6" s="256"/>
      <c r="C6" s="275" t="s">
        <v>751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s="1" customFormat="1" ht="15">
      <c r="A7" s="256" t="s">
        <v>83</v>
      </c>
      <c r="B7" s="256"/>
      <c r="C7" s="253" t="s">
        <v>752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s="1" customFormat="1" ht="15">
      <c r="A8" s="256" t="s">
        <v>84</v>
      </c>
      <c r="B8" s="256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s="18" customFormat="1" ht="14.25" customHeight="1">
      <c r="A9" s="10" t="s">
        <v>85</v>
      </c>
      <c r="B9" s="8">
        <f>'Visp. būvd.'!B9</f>
        <v>0</v>
      </c>
      <c r="C9" s="10" t="s">
        <v>87</v>
      </c>
      <c r="D9" s="273" t="s">
        <v>131</v>
      </c>
      <c r="E9" s="273"/>
      <c r="F9" s="270" t="s">
        <v>88</v>
      </c>
      <c r="G9" s="270"/>
      <c r="H9" s="270"/>
      <c r="I9" s="259" t="s">
        <v>89</v>
      </c>
      <c r="J9" s="259"/>
      <c r="K9" s="259"/>
      <c r="L9" s="259"/>
      <c r="M9" s="271">
        <f>P190</f>
        <v>0</v>
      </c>
      <c r="N9" s="272"/>
      <c r="O9" s="2" t="s">
        <v>15</v>
      </c>
      <c r="P9" s="9"/>
    </row>
    <row r="10" spans="1:16" s="18" customFormat="1" ht="14.2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 t="s">
        <v>13</v>
      </c>
      <c r="K10" s="255"/>
      <c r="L10" s="8">
        <f>'Visp. būvd.'!L10</f>
        <v>0</v>
      </c>
      <c r="M10" s="2" t="s">
        <v>86</v>
      </c>
      <c r="N10" s="11">
        <f>'Visp. būvd.'!N10</f>
        <v>0</v>
      </c>
      <c r="O10" s="231">
        <f>'Visp. būvd.'!O10:P10</f>
        <v>0</v>
      </c>
      <c r="P10" s="231"/>
    </row>
    <row r="11" spans="1:16" s="18" customFormat="1" ht="14.25" customHeight="1" thickBo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ht="13.5" customHeight="1" thickBot="1">
      <c r="A12" s="40" t="s">
        <v>18</v>
      </c>
      <c r="B12" s="40"/>
      <c r="C12" s="41"/>
      <c r="D12" s="40" t="s">
        <v>19</v>
      </c>
      <c r="E12" s="42" t="s">
        <v>20</v>
      </c>
      <c r="F12" s="232" t="s">
        <v>33</v>
      </c>
      <c r="G12" s="233"/>
      <c r="H12" s="233"/>
      <c r="I12" s="233"/>
      <c r="J12" s="233"/>
      <c r="K12" s="234"/>
      <c r="L12" s="43"/>
      <c r="M12" s="43"/>
      <c r="N12" s="43" t="s">
        <v>22</v>
      </c>
      <c r="O12" s="43" t="s">
        <v>21</v>
      </c>
      <c r="P12" s="44" t="s">
        <v>15</v>
      </c>
    </row>
    <row r="13" spans="1:16" ht="12.75">
      <c r="A13" s="45" t="s">
        <v>23</v>
      </c>
      <c r="B13" s="45" t="s">
        <v>45</v>
      </c>
      <c r="C13" s="45" t="s">
        <v>32</v>
      </c>
      <c r="D13" s="45" t="s">
        <v>24</v>
      </c>
      <c r="E13" s="46" t="s">
        <v>25</v>
      </c>
      <c r="F13" s="45" t="s">
        <v>34</v>
      </c>
      <c r="G13" s="53" t="s">
        <v>90</v>
      </c>
      <c r="H13" s="40" t="s">
        <v>36</v>
      </c>
      <c r="I13" s="40" t="s">
        <v>26</v>
      </c>
      <c r="J13" s="40" t="s">
        <v>37</v>
      </c>
      <c r="K13" s="40" t="s">
        <v>42</v>
      </c>
      <c r="L13" s="47" t="s">
        <v>38</v>
      </c>
      <c r="M13" s="40" t="s">
        <v>36</v>
      </c>
      <c r="N13" s="40" t="s">
        <v>26</v>
      </c>
      <c r="O13" s="40" t="s">
        <v>37</v>
      </c>
      <c r="P13" s="40" t="s">
        <v>42</v>
      </c>
    </row>
    <row r="14" spans="1:16" ht="12.75">
      <c r="A14" s="45"/>
      <c r="B14" s="45"/>
      <c r="C14" s="45"/>
      <c r="D14" s="45"/>
      <c r="E14" s="46"/>
      <c r="F14" s="45" t="s">
        <v>43</v>
      </c>
      <c r="G14" s="45" t="s">
        <v>53</v>
      </c>
      <c r="H14" s="45" t="s">
        <v>40</v>
      </c>
      <c r="I14" s="45" t="s">
        <v>39</v>
      </c>
      <c r="J14" s="45" t="s">
        <v>41</v>
      </c>
      <c r="K14" s="45" t="s">
        <v>15</v>
      </c>
      <c r="L14" s="48" t="s">
        <v>12</v>
      </c>
      <c r="M14" s="45" t="s">
        <v>40</v>
      </c>
      <c r="N14" s="45" t="s">
        <v>39</v>
      </c>
      <c r="O14" s="45" t="s">
        <v>41</v>
      </c>
      <c r="P14" s="45" t="s">
        <v>15</v>
      </c>
    </row>
    <row r="15" spans="1:16" ht="13.5" thickBot="1">
      <c r="A15" s="49" t="s">
        <v>28</v>
      </c>
      <c r="B15" s="49"/>
      <c r="C15" s="49"/>
      <c r="D15" s="49"/>
      <c r="E15" s="50"/>
      <c r="F15" s="49" t="s">
        <v>50</v>
      </c>
      <c r="G15" s="49" t="s">
        <v>57</v>
      </c>
      <c r="H15" s="49" t="s">
        <v>15</v>
      </c>
      <c r="I15" s="49" t="s">
        <v>15</v>
      </c>
      <c r="J15" s="49" t="s">
        <v>15</v>
      </c>
      <c r="K15" s="49"/>
      <c r="L15" s="51" t="s">
        <v>50</v>
      </c>
      <c r="M15" s="49" t="s">
        <v>15</v>
      </c>
      <c r="N15" s="49" t="s">
        <v>15</v>
      </c>
      <c r="O15" s="49" t="s">
        <v>15</v>
      </c>
      <c r="P15" s="49"/>
    </row>
    <row r="16" spans="1:16" ht="13.5" thickBo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9" s="18" customFormat="1" ht="15">
      <c r="A17" s="55"/>
      <c r="B17" s="147"/>
      <c r="C17" s="155"/>
      <c r="D17" s="149"/>
      <c r="E17" s="150"/>
      <c r="F17" s="111"/>
      <c r="G17" s="99"/>
      <c r="H17" s="99">
        <v>0</v>
      </c>
      <c r="I17" s="99">
        <v>0</v>
      </c>
      <c r="J17" s="99">
        <v>0</v>
      </c>
      <c r="K17" s="112">
        <f>SUM(H17:J17)</f>
        <v>0</v>
      </c>
      <c r="L17" s="112">
        <f aca="true" t="shared" si="0" ref="L17:L48">E17*F17</f>
        <v>0</v>
      </c>
      <c r="M17" s="112">
        <f aca="true" t="shared" si="1" ref="M17:M48">E17*H17</f>
        <v>0</v>
      </c>
      <c r="N17" s="112">
        <f aca="true" t="shared" si="2" ref="N17:N48">E17*I17</f>
        <v>0</v>
      </c>
      <c r="O17" s="112">
        <f aca="true" t="shared" si="3" ref="O17:O48">E17*J17</f>
        <v>0</v>
      </c>
      <c r="P17" s="112">
        <f aca="true" t="shared" si="4" ref="P17:P183">SUM(M17:O17)</f>
        <v>0</v>
      </c>
      <c r="R17" s="19"/>
      <c r="S17" s="19"/>
    </row>
    <row r="18" spans="1:16" s="1" customFormat="1" ht="15">
      <c r="A18" s="74"/>
      <c r="B18" s="156"/>
      <c r="C18" s="230" t="s">
        <v>613</v>
      </c>
      <c r="D18" s="157"/>
      <c r="E18" s="157"/>
      <c r="F18" s="113"/>
      <c r="G18" s="101"/>
      <c r="H18" s="124">
        <v>0</v>
      </c>
      <c r="I18" s="124">
        <v>0</v>
      </c>
      <c r="J18" s="124">
        <v>0</v>
      </c>
      <c r="K18" s="125">
        <f>SUM(H18:J18)</f>
        <v>0</v>
      </c>
      <c r="L18" s="125">
        <f t="shared" si="0"/>
        <v>0</v>
      </c>
      <c r="M18" s="125">
        <f t="shared" si="1"/>
        <v>0</v>
      </c>
      <c r="N18" s="125">
        <f t="shared" si="2"/>
        <v>0</v>
      </c>
      <c r="O18" s="125">
        <f t="shared" si="3"/>
        <v>0</v>
      </c>
      <c r="P18" s="125">
        <f t="shared" si="4"/>
        <v>0</v>
      </c>
    </row>
    <row r="19" spans="1:16" s="1" customFormat="1" ht="60">
      <c r="A19" s="151">
        <v>1</v>
      </c>
      <c r="B19" s="171" t="s">
        <v>115</v>
      </c>
      <c r="C19" s="158" t="s">
        <v>614</v>
      </c>
      <c r="D19" s="159" t="s">
        <v>322</v>
      </c>
      <c r="E19" s="159">
        <v>1</v>
      </c>
      <c r="F19" s="113"/>
      <c r="G19" s="101"/>
      <c r="H19" s="124"/>
      <c r="I19" s="124"/>
      <c r="J19" s="124"/>
      <c r="K19" s="125"/>
      <c r="L19" s="125">
        <f t="shared" si="0"/>
        <v>0</v>
      </c>
      <c r="M19" s="125">
        <f t="shared" si="1"/>
        <v>0</v>
      </c>
      <c r="N19" s="125">
        <f t="shared" si="2"/>
        <v>0</v>
      </c>
      <c r="O19" s="125">
        <f t="shared" si="3"/>
        <v>0</v>
      </c>
      <c r="P19" s="125">
        <f t="shared" si="4"/>
        <v>0</v>
      </c>
    </row>
    <row r="20" spans="1:16" s="1" customFormat="1" ht="30">
      <c r="A20" s="160">
        <v>2</v>
      </c>
      <c r="B20" s="171" t="s">
        <v>115</v>
      </c>
      <c r="C20" s="161" t="s">
        <v>430</v>
      </c>
      <c r="D20" s="162" t="s">
        <v>54</v>
      </c>
      <c r="E20" s="162">
        <v>1</v>
      </c>
      <c r="F20" s="113"/>
      <c r="G20" s="101"/>
      <c r="H20" s="124"/>
      <c r="I20" s="124"/>
      <c r="J20" s="124"/>
      <c r="K20" s="125"/>
      <c r="L20" s="125">
        <f t="shared" si="0"/>
        <v>0</v>
      </c>
      <c r="M20" s="125">
        <f t="shared" si="1"/>
        <v>0</v>
      </c>
      <c r="N20" s="125">
        <f t="shared" si="2"/>
        <v>0</v>
      </c>
      <c r="O20" s="125">
        <f t="shared" si="3"/>
        <v>0</v>
      </c>
      <c r="P20" s="125">
        <f t="shared" si="4"/>
        <v>0</v>
      </c>
    </row>
    <row r="21" spans="1:16" s="1" customFormat="1" ht="30">
      <c r="A21" s="151">
        <v>3</v>
      </c>
      <c r="B21" s="171" t="s">
        <v>115</v>
      </c>
      <c r="C21" s="161" t="s">
        <v>615</v>
      </c>
      <c r="D21" s="162" t="s">
        <v>54</v>
      </c>
      <c r="E21" s="162">
        <v>1</v>
      </c>
      <c r="F21" s="113"/>
      <c r="G21" s="101"/>
      <c r="H21" s="124"/>
      <c r="I21" s="124"/>
      <c r="J21" s="124"/>
      <c r="K21" s="125"/>
      <c r="L21" s="125">
        <f t="shared" si="0"/>
        <v>0</v>
      </c>
      <c r="M21" s="125">
        <f t="shared" si="1"/>
        <v>0</v>
      </c>
      <c r="N21" s="125">
        <f t="shared" si="2"/>
        <v>0</v>
      </c>
      <c r="O21" s="125">
        <f t="shared" si="3"/>
        <v>0</v>
      </c>
      <c r="P21" s="125">
        <f t="shared" si="4"/>
        <v>0</v>
      </c>
    </row>
    <row r="22" spans="1:16" s="1" customFormat="1" ht="15">
      <c r="A22" s="160">
        <v>4</v>
      </c>
      <c r="B22" s="171" t="s">
        <v>115</v>
      </c>
      <c r="C22" s="161" t="s">
        <v>616</v>
      </c>
      <c r="D22" s="162" t="s">
        <v>54</v>
      </c>
      <c r="E22" s="162">
        <v>1</v>
      </c>
      <c r="F22" s="113"/>
      <c r="G22" s="101"/>
      <c r="H22" s="124"/>
      <c r="I22" s="124"/>
      <c r="J22" s="124"/>
      <c r="K22" s="125"/>
      <c r="L22" s="125">
        <f t="shared" si="0"/>
        <v>0</v>
      </c>
      <c r="M22" s="125">
        <f t="shared" si="1"/>
        <v>0</v>
      </c>
      <c r="N22" s="125">
        <f t="shared" si="2"/>
        <v>0</v>
      </c>
      <c r="O22" s="125">
        <f t="shared" si="3"/>
        <v>0</v>
      </c>
      <c r="P22" s="125">
        <f t="shared" si="4"/>
        <v>0</v>
      </c>
    </row>
    <row r="23" spans="1:16" s="1" customFormat="1" ht="15">
      <c r="A23" s="151">
        <v>5</v>
      </c>
      <c r="B23" s="171" t="s">
        <v>115</v>
      </c>
      <c r="C23" s="161" t="s">
        <v>617</v>
      </c>
      <c r="D23" s="162" t="s">
        <v>54</v>
      </c>
      <c r="E23" s="162">
        <v>1</v>
      </c>
      <c r="F23" s="113"/>
      <c r="G23" s="101"/>
      <c r="H23" s="124"/>
      <c r="I23" s="124"/>
      <c r="J23" s="124"/>
      <c r="K23" s="125"/>
      <c r="L23" s="125">
        <f t="shared" si="0"/>
        <v>0</v>
      </c>
      <c r="M23" s="125">
        <f t="shared" si="1"/>
        <v>0</v>
      </c>
      <c r="N23" s="125">
        <f t="shared" si="2"/>
        <v>0</v>
      </c>
      <c r="O23" s="125">
        <f t="shared" si="3"/>
        <v>0</v>
      </c>
      <c r="P23" s="125">
        <f t="shared" si="4"/>
        <v>0</v>
      </c>
    </row>
    <row r="24" spans="1:16" s="1" customFormat="1" ht="15">
      <c r="A24" s="160">
        <v>6</v>
      </c>
      <c r="B24" s="171" t="s">
        <v>115</v>
      </c>
      <c r="C24" s="161" t="s">
        <v>431</v>
      </c>
      <c r="D24" s="162" t="s">
        <v>54</v>
      </c>
      <c r="E24" s="162">
        <v>23</v>
      </c>
      <c r="F24" s="113"/>
      <c r="G24" s="101"/>
      <c r="H24" s="124"/>
      <c r="I24" s="124"/>
      <c r="J24" s="124"/>
      <c r="K24" s="125"/>
      <c r="L24" s="125">
        <f t="shared" si="0"/>
        <v>0</v>
      </c>
      <c r="M24" s="125">
        <f t="shared" si="1"/>
        <v>0</v>
      </c>
      <c r="N24" s="125">
        <f t="shared" si="2"/>
        <v>0</v>
      </c>
      <c r="O24" s="125">
        <f t="shared" si="3"/>
        <v>0</v>
      </c>
      <c r="P24" s="125">
        <f t="shared" si="4"/>
        <v>0</v>
      </c>
    </row>
    <row r="25" spans="1:16" s="1" customFormat="1" ht="15">
      <c r="A25" s="151">
        <v>7</v>
      </c>
      <c r="B25" s="171" t="s">
        <v>115</v>
      </c>
      <c r="C25" s="161" t="s">
        <v>432</v>
      </c>
      <c r="D25" s="162" t="s">
        <v>54</v>
      </c>
      <c r="E25" s="162">
        <v>11</v>
      </c>
      <c r="F25" s="113"/>
      <c r="G25" s="101"/>
      <c r="H25" s="124"/>
      <c r="I25" s="124"/>
      <c r="J25" s="124"/>
      <c r="K25" s="125"/>
      <c r="L25" s="125">
        <f t="shared" si="0"/>
        <v>0</v>
      </c>
      <c r="M25" s="125">
        <f t="shared" si="1"/>
        <v>0</v>
      </c>
      <c r="N25" s="125">
        <f t="shared" si="2"/>
        <v>0</v>
      </c>
      <c r="O25" s="125">
        <f t="shared" si="3"/>
        <v>0</v>
      </c>
      <c r="P25" s="125">
        <f t="shared" si="4"/>
        <v>0</v>
      </c>
    </row>
    <row r="26" spans="1:16" s="1" customFormat="1" ht="15">
      <c r="A26" s="160">
        <v>8</v>
      </c>
      <c r="B26" s="171" t="s">
        <v>115</v>
      </c>
      <c r="C26" s="161" t="s">
        <v>453</v>
      </c>
      <c r="D26" s="162" t="s">
        <v>54</v>
      </c>
      <c r="E26" s="162">
        <v>12</v>
      </c>
      <c r="F26" s="113"/>
      <c r="G26" s="101"/>
      <c r="H26" s="124"/>
      <c r="I26" s="124"/>
      <c r="J26" s="124"/>
      <c r="K26" s="125"/>
      <c r="L26" s="125">
        <f t="shared" si="0"/>
        <v>0</v>
      </c>
      <c r="M26" s="125">
        <f t="shared" si="1"/>
        <v>0</v>
      </c>
      <c r="N26" s="125">
        <f t="shared" si="2"/>
        <v>0</v>
      </c>
      <c r="O26" s="125">
        <f t="shared" si="3"/>
        <v>0</v>
      </c>
      <c r="P26" s="125">
        <f t="shared" si="4"/>
        <v>0</v>
      </c>
    </row>
    <row r="27" spans="1:16" s="1" customFormat="1" ht="15">
      <c r="A27" s="151">
        <v>9</v>
      </c>
      <c r="B27" s="171" t="s">
        <v>115</v>
      </c>
      <c r="C27" s="161" t="s">
        <v>433</v>
      </c>
      <c r="D27" s="162" t="s">
        <v>54</v>
      </c>
      <c r="E27" s="162">
        <v>33</v>
      </c>
      <c r="F27" s="113"/>
      <c r="G27" s="101"/>
      <c r="H27" s="124"/>
      <c r="I27" s="124"/>
      <c r="J27" s="124"/>
      <c r="K27" s="125"/>
      <c r="L27" s="125">
        <f t="shared" si="0"/>
        <v>0</v>
      </c>
      <c r="M27" s="125">
        <f t="shared" si="1"/>
        <v>0</v>
      </c>
      <c r="N27" s="125">
        <f t="shared" si="2"/>
        <v>0</v>
      </c>
      <c r="O27" s="125">
        <f t="shared" si="3"/>
        <v>0</v>
      </c>
      <c r="P27" s="125">
        <f t="shared" si="4"/>
        <v>0</v>
      </c>
    </row>
    <row r="28" spans="1:16" s="1" customFormat="1" ht="15">
      <c r="A28" s="160">
        <v>10</v>
      </c>
      <c r="B28" s="171" t="s">
        <v>115</v>
      </c>
      <c r="C28" s="161" t="s">
        <v>434</v>
      </c>
      <c r="D28" s="162" t="s">
        <v>54</v>
      </c>
      <c r="E28" s="162">
        <v>3</v>
      </c>
      <c r="F28" s="113"/>
      <c r="G28" s="101"/>
      <c r="H28" s="124"/>
      <c r="I28" s="124"/>
      <c r="J28" s="124"/>
      <c r="K28" s="125"/>
      <c r="L28" s="125">
        <f t="shared" si="0"/>
        <v>0</v>
      </c>
      <c r="M28" s="125">
        <f t="shared" si="1"/>
        <v>0</v>
      </c>
      <c r="N28" s="125">
        <f t="shared" si="2"/>
        <v>0</v>
      </c>
      <c r="O28" s="125">
        <f t="shared" si="3"/>
        <v>0</v>
      </c>
      <c r="P28" s="125">
        <f t="shared" si="4"/>
        <v>0</v>
      </c>
    </row>
    <row r="29" spans="1:16" s="1" customFormat="1" ht="15">
      <c r="A29" s="151">
        <v>11</v>
      </c>
      <c r="B29" s="171" t="s">
        <v>115</v>
      </c>
      <c r="C29" s="161" t="s">
        <v>435</v>
      </c>
      <c r="D29" s="162" t="s">
        <v>54</v>
      </c>
      <c r="E29" s="162">
        <v>10</v>
      </c>
      <c r="F29" s="113"/>
      <c r="G29" s="101"/>
      <c r="H29" s="124"/>
      <c r="I29" s="124"/>
      <c r="J29" s="124"/>
      <c r="K29" s="125"/>
      <c r="L29" s="125">
        <f t="shared" si="0"/>
        <v>0</v>
      </c>
      <c r="M29" s="125">
        <f t="shared" si="1"/>
        <v>0</v>
      </c>
      <c r="N29" s="125">
        <f t="shared" si="2"/>
        <v>0</v>
      </c>
      <c r="O29" s="125">
        <f t="shared" si="3"/>
        <v>0</v>
      </c>
      <c r="P29" s="125">
        <f t="shared" si="4"/>
        <v>0</v>
      </c>
    </row>
    <row r="30" spans="1:16" s="1" customFormat="1" ht="15">
      <c r="A30" s="160">
        <v>12</v>
      </c>
      <c r="B30" s="171" t="s">
        <v>115</v>
      </c>
      <c r="C30" s="161" t="s">
        <v>436</v>
      </c>
      <c r="D30" s="162" t="s">
        <v>54</v>
      </c>
      <c r="E30" s="162">
        <v>17</v>
      </c>
      <c r="F30" s="113"/>
      <c r="G30" s="101"/>
      <c r="H30" s="124"/>
      <c r="I30" s="124"/>
      <c r="J30" s="124"/>
      <c r="K30" s="125"/>
      <c r="L30" s="125">
        <f t="shared" si="0"/>
        <v>0</v>
      </c>
      <c r="M30" s="125">
        <f t="shared" si="1"/>
        <v>0</v>
      </c>
      <c r="N30" s="125">
        <f t="shared" si="2"/>
        <v>0</v>
      </c>
      <c r="O30" s="125">
        <f t="shared" si="3"/>
        <v>0</v>
      </c>
      <c r="P30" s="125">
        <f t="shared" si="4"/>
        <v>0</v>
      </c>
    </row>
    <row r="31" spans="1:16" s="1" customFormat="1" ht="15">
      <c r="A31" s="151">
        <v>13</v>
      </c>
      <c r="B31" s="171" t="s">
        <v>115</v>
      </c>
      <c r="C31" s="161" t="s">
        <v>437</v>
      </c>
      <c r="D31" s="162" t="s">
        <v>54</v>
      </c>
      <c r="E31" s="162">
        <v>45</v>
      </c>
      <c r="F31" s="113"/>
      <c r="G31" s="101"/>
      <c r="H31" s="124"/>
      <c r="I31" s="124"/>
      <c r="J31" s="124"/>
      <c r="K31" s="125"/>
      <c r="L31" s="125">
        <f t="shared" si="0"/>
        <v>0</v>
      </c>
      <c r="M31" s="125">
        <f t="shared" si="1"/>
        <v>0</v>
      </c>
      <c r="N31" s="125">
        <f t="shared" si="2"/>
        <v>0</v>
      </c>
      <c r="O31" s="125">
        <f t="shared" si="3"/>
        <v>0</v>
      </c>
      <c r="P31" s="125">
        <f t="shared" si="4"/>
        <v>0</v>
      </c>
    </row>
    <row r="32" spans="1:16" s="1" customFormat="1" ht="15">
      <c r="A32" s="160">
        <v>14</v>
      </c>
      <c r="B32" s="171" t="s">
        <v>115</v>
      </c>
      <c r="C32" s="161" t="s">
        <v>413</v>
      </c>
      <c r="D32" s="162" t="s">
        <v>54</v>
      </c>
      <c r="E32" s="162">
        <v>13</v>
      </c>
      <c r="F32" s="113"/>
      <c r="G32" s="101"/>
      <c r="H32" s="124"/>
      <c r="I32" s="124"/>
      <c r="J32" s="124"/>
      <c r="K32" s="125"/>
      <c r="L32" s="125">
        <f t="shared" si="0"/>
        <v>0</v>
      </c>
      <c r="M32" s="125">
        <f t="shared" si="1"/>
        <v>0</v>
      </c>
      <c r="N32" s="125">
        <f t="shared" si="2"/>
        <v>0</v>
      </c>
      <c r="O32" s="125">
        <f t="shared" si="3"/>
        <v>0</v>
      </c>
      <c r="P32" s="125">
        <f t="shared" si="4"/>
        <v>0</v>
      </c>
    </row>
    <row r="33" spans="1:16" s="1" customFormat="1" ht="15">
      <c r="A33" s="151">
        <v>15</v>
      </c>
      <c r="B33" s="171" t="s">
        <v>115</v>
      </c>
      <c r="C33" s="161" t="s">
        <v>438</v>
      </c>
      <c r="D33" s="162" t="s">
        <v>54</v>
      </c>
      <c r="E33" s="162">
        <v>1</v>
      </c>
      <c r="F33" s="113"/>
      <c r="G33" s="101"/>
      <c r="H33" s="124"/>
      <c r="I33" s="124"/>
      <c r="J33" s="124"/>
      <c r="K33" s="125"/>
      <c r="L33" s="125">
        <f t="shared" si="0"/>
        <v>0</v>
      </c>
      <c r="M33" s="125">
        <f t="shared" si="1"/>
        <v>0</v>
      </c>
      <c r="N33" s="125">
        <f t="shared" si="2"/>
        <v>0</v>
      </c>
      <c r="O33" s="125">
        <f t="shared" si="3"/>
        <v>0</v>
      </c>
      <c r="P33" s="125">
        <f t="shared" si="4"/>
        <v>0</v>
      </c>
    </row>
    <row r="34" spans="1:16" s="1" customFormat="1" ht="15">
      <c r="A34" s="160">
        <v>16</v>
      </c>
      <c r="B34" s="171" t="s">
        <v>115</v>
      </c>
      <c r="C34" s="161" t="s">
        <v>414</v>
      </c>
      <c r="D34" s="162" t="s">
        <v>54</v>
      </c>
      <c r="E34" s="162">
        <v>25</v>
      </c>
      <c r="F34" s="113"/>
      <c r="G34" s="101"/>
      <c r="H34" s="124"/>
      <c r="I34" s="124"/>
      <c r="J34" s="124"/>
      <c r="K34" s="125"/>
      <c r="L34" s="125">
        <f t="shared" si="0"/>
        <v>0</v>
      </c>
      <c r="M34" s="125">
        <f t="shared" si="1"/>
        <v>0</v>
      </c>
      <c r="N34" s="125">
        <f t="shared" si="2"/>
        <v>0</v>
      </c>
      <c r="O34" s="125">
        <f t="shared" si="3"/>
        <v>0</v>
      </c>
      <c r="P34" s="125">
        <f t="shared" si="4"/>
        <v>0</v>
      </c>
    </row>
    <row r="35" spans="1:16" s="1" customFormat="1" ht="15">
      <c r="A35" s="151">
        <v>17</v>
      </c>
      <c r="B35" s="171" t="s">
        <v>115</v>
      </c>
      <c r="C35" s="161" t="s">
        <v>415</v>
      </c>
      <c r="D35" s="162" t="s">
        <v>54</v>
      </c>
      <c r="E35" s="162">
        <v>24</v>
      </c>
      <c r="F35" s="113"/>
      <c r="G35" s="101"/>
      <c r="H35" s="124"/>
      <c r="I35" s="124"/>
      <c r="J35" s="124"/>
      <c r="K35" s="125"/>
      <c r="L35" s="125">
        <f t="shared" si="0"/>
        <v>0</v>
      </c>
      <c r="M35" s="125">
        <f t="shared" si="1"/>
        <v>0</v>
      </c>
      <c r="N35" s="125">
        <f t="shared" si="2"/>
        <v>0</v>
      </c>
      <c r="O35" s="125">
        <f t="shared" si="3"/>
        <v>0</v>
      </c>
      <c r="P35" s="125">
        <f t="shared" si="4"/>
        <v>0</v>
      </c>
    </row>
    <row r="36" spans="1:16" s="1" customFormat="1" ht="15">
      <c r="A36" s="160">
        <v>18</v>
      </c>
      <c r="B36" s="171" t="s">
        <v>115</v>
      </c>
      <c r="C36" s="161" t="s">
        <v>416</v>
      </c>
      <c r="D36" s="162" t="s">
        <v>54</v>
      </c>
      <c r="E36" s="162">
        <v>33</v>
      </c>
      <c r="F36" s="113"/>
      <c r="G36" s="101"/>
      <c r="H36" s="124"/>
      <c r="I36" s="124"/>
      <c r="J36" s="124"/>
      <c r="K36" s="125"/>
      <c r="L36" s="125">
        <f t="shared" si="0"/>
        <v>0</v>
      </c>
      <c r="M36" s="125">
        <f t="shared" si="1"/>
        <v>0</v>
      </c>
      <c r="N36" s="125">
        <f t="shared" si="2"/>
        <v>0</v>
      </c>
      <c r="O36" s="125">
        <f t="shared" si="3"/>
        <v>0</v>
      </c>
      <c r="P36" s="125">
        <f t="shared" si="4"/>
        <v>0</v>
      </c>
    </row>
    <row r="37" spans="1:16" s="1" customFormat="1" ht="15">
      <c r="A37" s="151">
        <v>19</v>
      </c>
      <c r="B37" s="171" t="s">
        <v>115</v>
      </c>
      <c r="C37" s="161" t="s">
        <v>417</v>
      </c>
      <c r="D37" s="162" t="s">
        <v>54</v>
      </c>
      <c r="E37" s="162">
        <v>83</v>
      </c>
      <c r="F37" s="113"/>
      <c r="G37" s="101"/>
      <c r="H37" s="124"/>
      <c r="I37" s="124"/>
      <c r="J37" s="124"/>
      <c r="K37" s="125"/>
      <c r="L37" s="125">
        <f t="shared" si="0"/>
        <v>0</v>
      </c>
      <c r="M37" s="125">
        <f t="shared" si="1"/>
        <v>0</v>
      </c>
      <c r="N37" s="125">
        <f t="shared" si="2"/>
        <v>0</v>
      </c>
      <c r="O37" s="125">
        <f t="shared" si="3"/>
        <v>0</v>
      </c>
      <c r="P37" s="125">
        <f t="shared" si="4"/>
        <v>0</v>
      </c>
    </row>
    <row r="38" spans="1:16" s="1" customFormat="1" ht="15">
      <c r="A38" s="160">
        <v>20</v>
      </c>
      <c r="B38" s="171" t="s">
        <v>115</v>
      </c>
      <c r="C38" s="161" t="s">
        <v>418</v>
      </c>
      <c r="D38" s="162" t="s">
        <v>54</v>
      </c>
      <c r="E38" s="162">
        <v>25</v>
      </c>
      <c r="F38" s="113"/>
      <c r="G38" s="101"/>
      <c r="H38" s="124"/>
      <c r="I38" s="124"/>
      <c r="J38" s="124"/>
      <c r="K38" s="125"/>
      <c r="L38" s="125">
        <f t="shared" si="0"/>
        <v>0</v>
      </c>
      <c r="M38" s="125">
        <f t="shared" si="1"/>
        <v>0</v>
      </c>
      <c r="N38" s="125">
        <f t="shared" si="2"/>
        <v>0</v>
      </c>
      <c r="O38" s="125">
        <f t="shared" si="3"/>
        <v>0</v>
      </c>
      <c r="P38" s="125">
        <f t="shared" si="4"/>
        <v>0</v>
      </c>
    </row>
    <row r="39" spans="1:16" s="1" customFormat="1" ht="15">
      <c r="A39" s="151">
        <v>21</v>
      </c>
      <c r="B39" s="171" t="s">
        <v>115</v>
      </c>
      <c r="C39" s="161" t="s">
        <v>419</v>
      </c>
      <c r="D39" s="162" t="s">
        <v>54</v>
      </c>
      <c r="E39" s="162">
        <v>5</v>
      </c>
      <c r="F39" s="113"/>
      <c r="G39" s="101"/>
      <c r="H39" s="124"/>
      <c r="I39" s="124"/>
      <c r="J39" s="124"/>
      <c r="K39" s="125"/>
      <c r="L39" s="125">
        <f t="shared" si="0"/>
        <v>0</v>
      </c>
      <c r="M39" s="125">
        <f t="shared" si="1"/>
        <v>0</v>
      </c>
      <c r="N39" s="125">
        <f t="shared" si="2"/>
        <v>0</v>
      </c>
      <c r="O39" s="125">
        <f t="shared" si="3"/>
        <v>0</v>
      </c>
      <c r="P39" s="125">
        <f t="shared" si="4"/>
        <v>0</v>
      </c>
    </row>
    <row r="40" spans="1:16" s="1" customFormat="1" ht="15">
      <c r="A40" s="160">
        <v>22</v>
      </c>
      <c r="B40" s="171" t="s">
        <v>115</v>
      </c>
      <c r="C40" s="161" t="s">
        <v>618</v>
      </c>
      <c r="D40" s="162" t="s">
        <v>54</v>
      </c>
      <c r="E40" s="162">
        <v>2</v>
      </c>
      <c r="F40" s="113"/>
      <c r="G40" s="101"/>
      <c r="H40" s="124"/>
      <c r="I40" s="124"/>
      <c r="J40" s="124"/>
      <c r="K40" s="125"/>
      <c r="L40" s="125">
        <f t="shared" si="0"/>
        <v>0</v>
      </c>
      <c r="M40" s="125">
        <f t="shared" si="1"/>
        <v>0</v>
      </c>
      <c r="N40" s="125">
        <f t="shared" si="2"/>
        <v>0</v>
      </c>
      <c r="O40" s="125">
        <f t="shared" si="3"/>
        <v>0</v>
      </c>
      <c r="P40" s="125">
        <f t="shared" si="4"/>
        <v>0</v>
      </c>
    </row>
    <row r="41" spans="1:16" s="1" customFormat="1" ht="15">
      <c r="A41" s="151">
        <v>23</v>
      </c>
      <c r="B41" s="171" t="s">
        <v>115</v>
      </c>
      <c r="C41" s="153" t="s">
        <v>619</v>
      </c>
      <c r="D41" s="162" t="s">
        <v>54</v>
      </c>
      <c r="E41" s="152">
        <v>1</v>
      </c>
      <c r="F41" s="113"/>
      <c r="G41" s="101"/>
      <c r="H41" s="124"/>
      <c r="I41" s="124"/>
      <c r="J41" s="124"/>
      <c r="K41" s="125"/>
      <c r="L41" s="125">
        <f t="shared" si="0"/>
        <v>0</v>
      </c>
      <c r="M41" s="125">
        <f t="shared" si="1"/>
        <v>0</v>
      </c>
      <c r="N41" s="125">
        <f t="shared" si="2"/>
        <v>0</v>
      </c>
      <c r="O41" s="125">
        <f t="shared" si="3"/>
        <v>0</v>
      </c>
      <c r="P41" s="125">
        <f t="shared" si="4"/>
        <v>0</v>
      </c>
    </row>
    <row r="42" spans="1:16" s="1" customFormat="1" ht="15">
      <c r="A42" s="160">
        <v>24</v>
      </c>
      <c r="B42" s="171" t="s">
        <v>115</v>
      </c>
      <c r="C42" s="153" t="s">
        <v>420</v>
      </c>
      <c r="D42" s="162" t="s">
        <v>54</v>
      </c>
      <c r="E42" s="152">
        <v>2</v>
      </c>
      <c r="F42" s="113"/>
      <c r="G42" s="101"/>
      <c r="H42" s="124"/>
      <c r="I42" s="124"/>
      <c r="J42" s="124"/>
      <c r="K42" s="125"/>
      <c r="L42" s="125">
        <f t="shared" si="0"/>
        <v>0</v>
      </c>
      <c r="M42" s="125">
        <f t="shared" si="1"/>
        <v>0</v>
      </c>
      <c r="N42" s="125">
        <f t="shared" si="2"/>
        <v>0</v>
      </c>
      <c r="O42" s="125">
        <f t="shared" si="3"/>
        <v>0</v>
      </c>
      <c r="P42" s="125">
        <f t="shared" si="4"/>
        <v>0</v>
      </c>
    </row>
    <row r="43" spans="1:16" s="1" customFormat="1" ht="15">
      <c r="A43" s="151">
        <v>25</v>
      </c>
      <c r="B43" s="171" t="s">
        <v>115</v>
      </c>
      <c r="C43" s="153" t="s">
        <v>620</v>
      </c>
      <c r="D43" s="162" t="s">
        <v>54</v>
      </c>
      <c r="E43" s="152">
        <v>3</v>
      </c>
      <c r="F43" s="113"/>
      <c r="G43" s="101"/>
      <c r="H43" s="124"/>
      <c r="I43" s="124"/>
      <c r="J43" s="124"/>
      <c r="K43" s="125"/>
      <c r="L43" s="125">
        <f t="shared" si="0"/>
        <v>0</v>
      </c>
      <c r="M43" s="125">
        <f t="shared" si="1"/>
        <v>0</v>
      </c>
      <c r="N43" s="125">
        <f t="shared" si="2"/>
        <v>0</v>
      </c>
      <c r="O43" s="125">
        <f t="shared" si="3"/>
        <v>0</v>
      </c>
      <c r="P43" s="125">
        <f t="shared" si="4"/>
        <v>0</v>
      </c>
    </row>
    <row r="44" spans="1:16" s="1" customFormat="1" ht="15">
      <c r="A44" s="160">
        <v>26</v>
      </c>
      <c r="B44" s="171" t="s">
        <v>115</v>
      </c>
      <c r="C44" s="153" t="s">
        <v>621</v>
      </c>
      <c r="D44" s="162" t="s">
        <v>54</v>
      </c>
      <c r="E44" s="152">
        <v>1</v>
      </c>
      <c r="F44" s="113"/>
      <c r="G44" s="101"/>
      <c r="H44" s="124"/>
      <c r="I44" s="124"/>
      <c r="J44" s="124"/>
      <c r="K44" s="125"/>
      <c r="L44" s="125">
        <f t="shared" si="0"/>
        <v>0</v>
      </c>
      <c r="M44" s="125">
        <f t="shared" si="1"/>
        <v>0</v>
      </c>
      <c r="N44" s="125">
        <f t="shared" si="2"/>
        <v>0</v>
      </c>
      <c r="O44" s="125">
        <f t="shared" si="3"/>
        <v>0</v>
      </c>
      <c r="P44" s="125">
        <f t="shared" si="4"/>
        <v>0</v>
      </c>
    </row>
    <row r="45" spans="1:16" s="1" customFormat="1" ht="14.25" customHeight="1">
      <c r="A45" s="151">
        <v>27</v>
      </c>
      <c r="B45" s="171" t="s">
        <v>115</v>
      </c>
      <c r="C45" s="153" t="s">
        <v>622</v>
      </c>
      <c r="D45" s="162" t="s">
        <v>54</v>
      </c>
      <c r="E45" s="152">
        <v>2</v>
      </c>
      <c r="F45" s="113"/>
      <c r="G45" s="101"/>
      <c r="H45" s="124"/>
      <c r="I45" s="124"/>
      <c r="J45" s="124"/>
      <c r="K45" s="125"/>
      <c r="L45" s="125">
        <f t="shared" si="0"/>
        <v>0</v>
      </c>
      <c r="M45" s="125">
        <f t="shared" si="1"/>
        <v>0</v>
      </c>
      <c r="N45" s="125">
        <f t="shared" si="2"/>
        <v>0</v>
      </c>
      <c r="O45" s="125">
        <f t="shared" si="3"/>
        <v>0</v>
      </c>
      <c r="P45" s="125">
        <f t="shared" si="4"/>
        <v>0</v>
      </c>
    </row>
    <row r="46" spans="1:16" s="1" customFormat="1" ht="14.25" customHeight="1">
      <c r="A46" s="160">
        <v>28</v>
      </c>
      <c r="B46" s="171" t="s">
        <v>115</v>
      </c>
      <c r="C46" s="153" t="s">
        <v>623</v>
      </c>
      <c r="D46" s="162" t="s">
        <v>54</v>
      </c>
      <c r="E46" s="152">
        <v>1</v>
      </c>
      <c r="F46" s="113"/>
      <c r="G46" s="101"/>
      <c r="H46" s="124"/>
      <c r="I46" s="124"/>
      <c r="J46" s="124"/>
      <c r="K46" s="125"/>
      <c r="L46" s="125">
        <f t="shared" si="0"/>
        <v>0</v>
      </c>
      <c r="M46" s="125">
        <f t="shared" si="1"/>
        <v>0</v>
      </c>
      <c r="N46" s="125">
        <f t="shared" si="2"/>
        <v>0</v>
      </c>
      <c r="O46" s="125">
        <f t="shared" si="3"/>
        <v>0</v>
      </c>
      <c r="P46" s="125">
        <f t="shared" si="4"/>
        <v>0</v>
      </c>
    </row>
    <row r="47" spans="1:16" s="1" customFormat="1" ht="14.25" customHeight="1">
      <c r="A47" s="151">
        <v>29</v>
      </c>
      <c r="B47" s="171" t="s">
        <v>115</v>
      </c>
      <c r="C47" s="153" t="s">
        <v>624</v>
      </c>
      <c r="D47" s="162" t="s">
        <v>54</v>
      </c>
      <c r="E47" s="152">
        <v>2</v>
      </c>
      <c r="F47" s="113"/>
      <c r="G47" s="101"/>
      <c r="H47" s="124"/>
      <c r="I47" s="124"/>
      <c r="J47" s="124"/>
      <c r="K47" s="125"/>
      <c r="L47" s="125">
        <f t="shared" si="0"/>
        <v>0</v>
      </c>
      <c r="M47" s="125">
        <f t="shared" si="1"/>
        <v>0</v>
      </c>
      <c r="N47" s="125">
        <f t="shared" si="2"/>
        <v>0</v>
      </c>
      <c r="O47" s="125">
        <f t="shared" si="3"/>
        <v>0</v>
      </c>
      <c r="P47" s="125">
        <f t="shared" si="4"/>
        <v>0</v>
      </c>
    </row>
    <row r="48" spans="1:16" s="1" customFormat="1" ht="14.25" customHeight="1">
      <c r="A48" s="160">
        <v>30</v>
      </c>
      <c r="B48" s="171" t="s">
        <v>115</v>
      </c>
      <c r="C48" s="153" t="s">
        <v>625</v>
      </c>
      <c r="D48" s="162" t="s">
        <v>54</v>
      </c>
      <c r="E48" s="152">
        <v>1</v>
      </c>
      <c r="F48" s="113"/>
      <c r="G48" s="101"/>
      <c r="H48" s="124"/>
      <c r="I48" s="124"/>
      <c r="J48" s="124"/>
      <c r="K48" s="125"/>
      <c r="L48" s="125">
        <f t="shared" si="0"/>
        <v>0</v>
      </c>
      <c r="M48" s="125">
        <f t="shared" si="1"/>
        <v>0</v>
      </c>
      <c r="N48" s="125">
        <f t="shared" si="2"/>
        <v>0</v>
      </c>
      <c r="O48" s="125">
        <f t="shared" si="3"/>
        <v>0</v>
      </c>
      <c r="P48" s="125">
        <f t="shared" si="4"/>
        <v>0</v>
      </c>
    </row>
    <row r="49" spans="1:16" s="1" customFormat="1" ht="15">
      <c r="A49" s="151">
        <v>31</v>
      </c>
      <c r="B49" s="171" t="s">
        <v>115</v>
      </c>
      <c r="C49" s="153" t="s">
        <v>421</v>
      </c>
      <c r="D49" s="163" t="s">
        <v>180</v>
      </c>
      <c r="E49" s="152">
        <v>90</v>
      </c>
      <c r="F49" s="113"/>
      <c r="G49" s="101"/>
      <c r="H49" s="124"/>
      <c r="I49" s="124"/>
      <c r="J49" s="124"/>
      <c r="K49" s="125"/>
      <c r="L49" s="125">
        <f aca="true" t="shared" si="5" ref="L49:L80">E49*F49</f>
        <v>0</v>
      </c>
      <c r="M49" s="125">
        <f aca="true" t="shared" si="6" ref="M49:M80">E49*H49</f>
        <v>0</v>
      </c>
      <c r="N49" s="125">
        <f aca="true" t="shared" si="7" ref="N49:N80">E49*I49</f>
        <v>0</v>
      </c>
      <c r="O49" s="125">
        <f aca="true" t="shared" si="8" ref="O49:O80">E49*J49</f>
        <v>0</v>
      </c>
      <c r="P49" s="125">
        <f t="shared" si="4"/>
        <v>0</v>
      </c>
    </row>
    <row r="50" spans="1:16" s="1" customFormat="1" ht="15">
      <c r="A50" s="160">
        <v>32</v>
      </c>
      <c r="B50" s="171" t="s">
        <v>115</v>
      </c>
      <c r="C50" s="153" t="s">
        <v>422</v>
      </c>
      <c r="D50" s="163" t="s">
        <v>180</v>
      </c>
      <c r="E50" s="152">
        <v>50</v>
      </c>
      <c r="F50" s="113"/>
      <c r="G50" s="101"/>
      <c r="H50" s="124"/>
      <c r="I50" s="124"/>
      <c r="J50" s="124"/>
      <c r="K50" s="125"/>
      <c r="L50" s="125">
        <f t="shared" si="5"/>
        <v>0</v>
      </c>
      <c r="M50" s="125">
        <f t="shared" si="6"/>
        <v>0</v>
      </c>
      <c r="N50" s="125">
        <f t="shared" si="7"/>
        <v>0</v>
      </c>
      <c r="O50" s="125">
        <f t="shared" si="8"/>
        <v>0</v>
      </c>
      <c r="P50" s="125">
        <f t="shared" si="4"/>
        <v>0</v>
      </c>
    </row>
    <row r="51" spans="1:16" s="1" customFormat="1" ht="15">
      <c r="A51" s="151">
        <v>33</v>
      </c>
      <c r="B51" s="171" t="s">
        <v>115</v>
      </c>
      <c r="C51" s="153" t="s">
        <v>423</v>
      </c>
      <c r="D51" s="163" t="s">
        <v>180</v>
      </c>
      <c r="E51" s="152">
        <v>120</v>
      </c>
      <c r="F51" s="113"/>
      <c r="G51" s="101"/>
      <c r="H51" s="124"/>
      <c r="I51" s="124"/>
      <c r="J51" s="124"/>
      <c r="K51" s="125"/>
      <c r="L51" s="125">
        <f t="shared" si="5"/>
        <v>0</v>
      </c>
      <c r="M51" s="125">
        <f t="shared" si="6"/>
        <v>0</v>
      </c>
      <c r="N51" s="125">
        <f t="shared" si="7"/>
        <v>0</v>
      </c>
      <c r="O51" s="125">
        <f t="shared" si="8"/>
        <v>0</v>
      </c>
      <c r="P51" s="125">
        <f t="shared" si="4"/>
        <v>0</v>
      </c>
    </row>
    <row r="52" spans="1:16" s="1" customFormat="1" ht="15">
      <c r="A52" s="160">
        <v>34</v>
      </c>
      <c r="B52" s="171" t="s">
        <v>115</v>
      </c>
      <c r="C52" s="153" t="s">
        <v>626</v>
      </c>
      <c r="D52" s="163" t="s">
        <v>180</v>
      </c>
      <c r="E52" s="152">
        <v>330</v>
      </c>
      <c r="F52" s="113"/>
      <c r="G52" s="101"/>
      <c r="H52" s="124"/>
      <c r="I52" s="124"/>
      <c r="J52" s="124"/>
      <c r="K52" s="125"/>
      <c r="L52" s="125">
        <f t="shared" si="5"/>
        <v>0</v>
      </c>
      <c r="M52" s="125">
        <f t="shared" si="6"/>
        <v>0</v>
      </c>
      <c r="N52" s="125">
        <f t="shared" si="7"/>
        <v>0</v>
      </c>
      <c r="O52" s="125">
        <f t="shared" si="8"/>
        <v>0</v>
      </c>
      <c r="P52" s="125">
        <f t="shared" si="4"/>
        <v>0</v>
      </c>
    </row>
    <row r="53" spans="1:16" s="1" customFormat="1" ht="15">
      <c r="A53" s="151">
        <v>35</v>
      </c>
      <c r="B53" s="171" t="s">
        <v>115</v>
      </c>
      <c r="C53" s="153" t="s">
        <v>627</v>
      </c>
      <c r="D53" s="163" t="s">
        <v>180</v>
      </c>
      <c r="E53" s="152">
        <v>185</v>
      </c>
      <c r="F53" s="113"/>
      <c r="G53" s="101"/>
      <c r="H53" s="124"/>
      <c r="I53" s="124"/>
      <c r="J53" s="124"/>
      <c r="K53" s="125"/>
      <c r="L53" s="125">
        <f t="shared" si="5"/>
        <v>0</v>
      </c>
      <c r="M53" s="125">
        <f t="shared" si="6"/>
        <v>0</v>
      </c>
      <c r="N53" s="125">
        <f t="shared" si="7"/>
        <v>0</v>
      </c>
      <c r="O53" s="125">
        <f t="shared" si="8"/>
        <v>0</v>
      </c>
      <c r="P53" s="125">
        <f t="shared" si="4"/>
        <v>0</v>
      </c>
    </row>
    <row r="54" spans="1:16" s="1" customFormat="1" ht="15">
      <c r="A54" s="160">
        <v>36</v>
      </c>
      <c r="B54" s="171" t="s">
        <v>115</v>
      </c>
      <c r="C54" s="153" t="s">
        <v>628</v>
      </c>
      <c r="D54" s="163" t="s">
        <v>180</v>
      </c>
      <c r="E54" s="152">
        <v>130</v>
      </c>
      <c r="F54" s="113"/>
      <c r="G54" s="101"/>
      <c r="H54" s="124"/>
      <c r="I54" s="124"/>
      <c r="J54" s="124"/>
      <c r="K54" s="125"/>
      <c r="L54" s="125">
        <f t="shared" si="5"/>
        <v>0</v>
      </c>
      <c r="M54" s="125">
        <f t="shared" si="6"/>
        <v>0</v>
      </c>
      <c r="N54" s="125">
        <f t="shared" si="7"/>
        <v>0</v>
      </c>
      <c r="O54" s="125">
        <f t="shared" si="8"/>
        <v>0</v>
      </c>
      <c r="P54" s="125">
        <f t="shared" si="4"/>
        <v>0</v>
      </c>
    </row>
    <row r="55" spans="1:16" s="1" customFormat="1" ht="15">
      <c r="A55" s="151">
        <v>37</v>
      </c>
      <c r="B55" s="171" t="s">
        <v>115</v>
      </c>
      <c r="C55" s="153" t="s">
        <v>629</v>
      </c>
      <c r="D55" s="163" t="s">
        <v>180</v>
      </c>
      <c r="E55" s="152">
        <v>50</v>
      </c>
      <c r="F55" s="113"/>
      <c r="G55" s="101"/>
      <c r="H55" s="124"/>
      <c r="I55" s="124"/>
      <c r="J55" s="124"/>
      <c r="K55" s="125"/>
      <c r="L55" s="125">
        <f t="shared" si="5"/>
        <v>0</v>
      </c>
      <c r="M55" s="125">
        <f t="shared" si="6"/>
        <v>0</v>
      </c>
      <c r="N55" s="125">
        <f t="shared" si="7"/>
        <v>0</v>
      </c>
      <c r="O55" s="125">
        <f t="shared" si="8"/>
        <v>0</v>
      </c>
      <c r="P55" s="125">
        <f t="shared" si="4"/>
        <v>0</v>
      </c>
    </row>
    <row r="56" spans="1:16" s="1" customFormat="1" ht="15">
      <c r="A56" s="160">
        <v>38</v>
      </c>
      <c r="B56" s="171" t="s">
        <v>115</v>
      </c>
      <c r="C56" s="153" t="s">
        <v>630</v>
      </c>
      <c r="D56" s="163" t="s">
        <v>180</v>
      </c>
      <c r="E56" s="152">
        <v>12</v>
      </c>
      <c r="F56" s="113"/>
      <c r="G56" s="101"/>
      <c r="H56" s="124"/>
      <c r="I56" s="124"/>
      <c r="J56" s="124"/>
      <c r="K56" s="125"/>
      <c r="L56" s="125">
        <f t="shared" si="5"/>
        <v>0</v>
      </c>
      <c r="M56" s="125">
        <f t="shared" si="6"/>
        <v>0</v>
      </c>
      <c r="N56" s="125">
        <f t="shared" si="7"/>
        <v>0</v>
      </c>
      <c r="O56" s="125">
        <f t="shared" si="8"/>
        <v>0</v>
      </c>
      <c r="P56" s="125">
        <f t="shared" si="4"/>
        <v>0</v>
      </c>
    </row>
    <row r="57" spans="1:16" s="1" customFormat="1" ht="15">
      <c r="A57" s="151">
        <v>39</v>
      </c>
      <c r="B57" s="171" t="s">
        <v>115</v>
      </c>
      <c r="C57" s="153" t="s">
        <v>631</v>
      </c>
      <c r="D57" s="163" t="s">
        <v>180</v>
      </c>
      <c r="E57" s="152">
        <v>22</v>
      </c>
      <c r="F57" s="113"/>
      <c r="G57" s="101"/>
      <c r="H57" s="124"/>
      <c r="I57" s="124"/>
      <c r="J57" s="124"/>
      <c r="K57" s="125"/>
      <c r="L57" s="125">
        <f t="shared" si="5"/>
        <v>0</v>
      </c>
      <c r="M57" s="125">
        <f t="shared" si="6"/>
        <v>0</v>
      </c>
      <c r="N57" s="125">
        <f t="shared" si="7"/>
        <v>0</v>
      </c>
      <c r="O57" s="125">
        <f t="shared" si="8"/>
        <v>0</v>
      </c>
      <c r="P57" s="125">
        <f t="shared" si="4"/>
        <v>0</v>
      </c>
    </row>
    <row r="58" spans="1:16" s="1" customFormat="1" ht="15">
      <c r="A58" s="160">
        <v>40</v>
      </c>
      <c r="B58" s="171" t="s">
        <v>115</v>
      </c>
      <c r="C58" s="153" t="s">
        <v>632</v>
      </c>
      <c r="D58" s="163" t="s">
        <v>180</v>
      </c>
      <c r="E58" s="152">
        <v>12</v>
      </c>
      <c r="F58" s="113"/>
      <c r="G58" s="101"/>
      <c r="H58" s="124"/>
      <c r="I58" s="124"/>
      <c r="J58" s="124"/>
      <c r="K58" s="125"/>
      <c r="L58" s="125">
        <f t="shared" si="5"/>
        <v>0</v>
      </c>
      <c r="M58" s="125">
        <f t="shared" si="6"/>
        <v>0</v>
      </c>
      <c r="N58" s="125">
        <f t="shared" si="7"/>
        <v>0</v>
      </c>
      <c r="O58" s="125">
        <f t="shared" si="8"/>
        <v>0</v>
      </c>
      <c r="P58" s="125">
        <f t="shared" si="4"/>
        <v>0</v>
      </c>
    </row>
    <row r="59" spans="1:16" s="1" customFormat="1" ht="15">
      <c r="A59" s="151">
        <v>41</v>
      </c>
      <c r="B59" s="171" t="s">
        <v>115</v>
      </c>
      <c r="C59" s="153" t="s">
        <v>633</v>
      </c>
      <c r="D59" s="163" t="s">
        <v>180</v>
      </c>
      <c r="E59" s="152">
        <v>36</v>
      </c>
      <c r="F59" s="113"/>
      <c r="G59" s="101"/>
      <c r="H59" s="124"/>
      <c r="I59" s="124"/>
      <c r="J59" s="124"/>
      <c r="K59" s="125"/>
      <c r="L59" s="125">
        <f t="shared" si="5"/>
        <v>0</v>
      </c>
      <c r="M59" s="125">
        <f t="shared" si="6"/>
        <v>0</v>
      </c>
      <c r="N59" s="125">
        <f t="shared" si="7"/>
        <v>0</v>
      </c>
      <c r="O59" s="125">
        <f t="shared" si="8"/>
        <v>0</v>
      </c>
      <c r="P59" s="125">
        <f t="shared" si="4"/>
        <v>0</v>
      </c>
    </row>
    <row r="60" spans="1:16" s="1" customFormat="1" ht="15">
      <c r="A60" s="160">
        <v>42</v>
      </c>
      <c r="B60" s="171" t="s">
        <v>115</v>
      </c>
      <c r="C60" s="153" t="s">
        <v>634</v>
      </c>
      <c r="D60" s="163" t="s">
        <v>180</v>
      </c>
      <c r="E60" s="152">
        <v>20</v>
      </c>
      <c r="F60" s="113"/>
      <c r="G60" s="101"/>
      <c r="H60" s="124"/>
      <c r="I60" s="124"/>
      <c r="J60" s="124"/>
      <c r="K60" s="125"/>
      <c r="L60" s="125">
        <f t="shared" si="5"/>
        <v>0</v>
      </c>
      <c r="M60" s="125">
        <f t="shared" si="6"/>
        <v>0</v>
      </c>
      <c r="N60" s="125">
        <f t="shared" si="7"/>
        <v>0</v>
      </c>
      <c r="O60" s="125">
        <f t="shared" si="8"/>
        <v>0</v>
      </c>
      <c r="P60" s="125">
        <f t="shared" si="4"/>
        <v>0</v>
      </c>
    </row>
    <row r="61" spans="1:16" s="1" customFormat="1" ht="15">
      <c r="A61" s="151">
        <v>43</v>
      </c>
      <c r="B61" s="171" t="s">
        <v>115</v>
      </c>
      <c r="C61" s="153" t="s">
        <v>635</v>
      </c>
      <c r="D61" s="163" t="s">
        <v>180</v>
      </c>
      <c r="E61" s="152">
        <v>2</v>
      </c>
      <c r="F61" s="113"/>
      <c r="G61" s="101"/>
      <c r="H61" s="124"/>
      <c r="I61" s="124"/>
      <c r="J61" s="124"/>
      <c r="K61" s="125"/>
      <c r="L61" s="125">
        <f t="shared" si="5"/>
        <v>0</v>
      </c>
      <c r="M61" s="125">
        <f t="shared" si="6"/>
        <v>0</v>
      </c>
      <c r="N61" s="125">
        <f t="shared" si="7"/>
        <v>0</v>
      </c>
      <c r="O61" s="125">
        <f t="shared" si="8"/>
        <v>0</v>
      </c>
      <c r="P61" s="125">
        <f t="shared" si="4"/>
        <v>0</v>
      </c>
    </row>
    <row r="62" spans="1:16" s="1" customFormat="1" ht="15">
      <c r="A62" s="160">
        <v>44</v>
      </c>
      <c r="B62" s="171" t="s">
        <v>115</v>
      </c>
      <c r="C62" s="153" t="s">
        <v>636</v>
      </c>
      <c r="D62" s="163" t="s">
        <v>180</v>
      </c>
      <c r="E62" s="152">
        <v>55</v>
      </c>
      <c r="F62" s="113"/>
      <c r="G62" s="101"/>
      <c r="H62" s="124"/>
      <c r="I62" s="124"/>
      <c r="J62" s="124"/>
      <c r="K62" s="125"/>
      <c r="L62" s="125">
        <f t="shared" si="5"/>
        <v>0</v>
      </c>
      <c r="M62" s="125">
        <f t="shared" si="6"/>
        <v>0</v>
      </c>
      <c r="N62" s="125">
        <f t="shared" si="7"/>
        <v>0</v>
      </c>
      <c r="O62" s="125">
        <f t="shared" si="8"/>
        <v>0</v>
      </c>
      <c r="P62" s="125">
        <f t="shared" si="4"/>
        <v>0</v>
      </c>
    </row>
    <row r="63" spans="1:16" s="1" customFormat="1" ht="15">
      <c r="A63" s="151">
        <v>45</v>
      </c>
      <c r="B63" s="171" t="s">
        <v>115</v>
      </c>
      <c r="C63" s="153" t="s">
        <v>637</v>
      </c>
      <c r="D63" s="163" t="s">
        <v>180</v>
      </c>
      <c r="E63" s="152">
        <v>15</v>
      </c>
      <c r="F63" s="113"/>
      <c r="G63" s="101"/>
      <c r="H63" s="124"/>
      <c r="I63" s="124"/>
      <c r="J63" s="124"/>
      <c r="K63" s="125"/>
      <c r="L63" s="125">
        <f t="shared" si="5"/>
        <v>0</v>
      </c>
      <c r="M63" s="125">
        <f t="shared" si="6"/>
        <v>0</v>
      </c>
      <c r="N63" s="125">
        <f t="shared" si="7"/>
        <v>0</v>
      </c>
      <c r="O63" s="125">
        <f t="shared" si="8"/>
        <v>0</v>
      </c>
      <c r="P63" s="125">
        <f t="shared" si="4"/>
        <v>0</v>
      </c>
    </row>
    <row r="64" spans="1:16" s="1" customFormat="1" ht="15">
      <c r="A64" s="160">
        <v>46</v>
      </c>
      <c r="B64" s="171" t="s">
        <v>115</v>
      </c>
      <c r="C64" s="153" t="s">
        <v>638</v>
      </c>
      <c r="D64" s="163" t="s">
        <v>180</v>
      </c>
      <c r="E64" s="152">
        <v>8</v>
      </c>
      <c r="F64" s="113"/>
      <c r="G64" s="101"/>
      <c r="H64" s="124"/>
      <c r="I64" s="124"/>
      <c r="J64" s="124"/>
      <c r="K64" s="125"/>
      <c r="L64" s="125">
        <f t="shared" si="5"/>
        <v>0</v>
      </c>
      <c r="M64" s="125">
        <f t="shared" si="6"/>
        <v>0</v>
      </c>
      <c r="N64" s="125">
        <f t="shared" si="7"/>
        <v>0</v>
      </c>
      <c r="O64" s="125">
        <f t="shared" si="8"/>
        <v>0</v>
      </c>
      <c r="P64" s="125">
        <f t="shared" si="4"/>
        <v>0</v>
      </c>
    </row>
    <row r="65" spans="1:16" s="1" customFormat="1" ht="15">
      <c r="A65" s="151">
        <v>47</v>
      </c>
      <c r="B65" s="171" t="s">
        <v>115</v>
      </c>
      <c r="C65" s="153" t="s">
        <v>639</v>
      </c>
      <c r="D65" s="163" t="s">
        <v>180</v>
      </c>
      <c r="E65" s="152">
        <v>12</v>
      </c>
      <c r="F65" s="113"/>
      <c r="G65" s="101"/>
      <c r="H65" s="124"/>
      <c r="I65" s="124"/>
      <c r="J65" s="124"/>
      <c r="K65" s="125"/>
      <c r="L65" s="125">
        <f t="shared" si="5"/>
        <v>0</v>
      </c>
      <c r="M65" s="125">
        <f t="shared" si="6"/>
        <v>0</v>
      </c>
      <c r="N65" s="125">
        <f t="shared" si="7"/>
        <v>0</v>
      </c>
      <c r="O65" s="125">
        <f t="shared" si="8"/>
        <v>0</v>
      </c>
      <c r="P65" s="125">
        <f t="shared" si="4"/>
        <v>0</v>
      </c>
    </row>
    <row r="66" spans="1:16" s="1" customFormat="1" ht="15">
      <c r="A66" s="160">
        <v>48</v>
      </c>
      <c r="B66" s="171" t="s">
        <v>115</v>
      </c>
      <c r="C66" s="153" t="s">
        <v>640</v>
      </c>
      <c r="D66" s="163" t="s">
        <v>180</v>
      </c>
      <c r="E66" s="152">
        <v>10</v>
      </c>
      <c r="F66" s="113"/>
      <c r="G66" s="101"/>
      <c r="H66" s="124"/>
      <c r="I66" s="124"/>
      <c r="J66" s="124"/>
      <c r="K66" s="125"/>
      <c r="L66" s="125">
        <f t="shared" si="5"/>
        <v>0</v>
      </c>
      <c r="M66" s="125">
        <f t="shared" si="6"/>
        <v>0</v>
      </c>
      <c r="N66" s="125">
        <f t="shared" si="7"/>
        <v>0</v>
      </c>
      <c r="O66" s="125">
        <f t="shared" si="8"/>
        <v>0</v>
      </c>
      <c r="P66" s="125">
        <f t="shared" si="4"/>
        <v>0</v>
      </c>
    </row>
    <row r="67" spans="1:16" s="1" customFormat="1" ht="15">
      <c r="A67" s="151">
        <v>49</v>
      </c>
      <c r="B67" s="171" t="s">
        <v>115</v>
      </c>
      <c r="C67" s="153" t="s">
        <v>641</v>
      </c>
      <c r="D67" s="163" t="s">
        <v>180</v>
      </c>
      <c r="E67" s="152">
        <v>2</v>
      </c>
      <c r="F67" s="113"/>
      <c r="G67" s="101"/>
      <c r="H67" s="124"/>
      <c r="I67" s="124"/>
      <c r="J67" s="124"/>
      <c r="K67" s="125"/>
      <c r="L67" s="125">
        <f t="shared" si="5"/>
        <v>0</v>
      </c>
      <c r="M67" s="125">
        <f t="shared" si="6"/>
        <v>0</v>
      </c>
      <c r="N67" s="125">
        <f t="shared" si="7"/>
        <v>0</v>
      </c>
      <c r="O67" s="125">
        <f t="shared" si="8"/>
        <v>0</v>
      </c>
      <c r="P67" s="125">
        <f t="shared" si="4"/>
        <v>0</v>
      </c>
    </row>
    <row r="68" spans="1:16" s="1" customFormat="1" ht="15">
      <c r="A68" s="160">
        <v>50</v>
      </c>
      <c r="B68" s="171" t="s">
        <v>115</v>
      </c>
      <c r="C68" s="153" t="s">
        <v>439</v>
      </c>
      <c r="D68" s="163" t="s">
        <v>180</v>
      </c>
      <c r="E68" s="152">
        <v>2</v>
      </c>
      <c r="F68" s="113"/>
      <c r="G68" s="101"/>
      <c r="H68" s="124"/>
      <c r="I68" s="124"/>
      <c r="J68" s="124"/>
      <c r="K68" s="125"/>
      <c r="L68" s="125">
        <f t="shared" si="5"/>
        <v>0</v>
      </c>
      <c r="M68" s="125">
        <f t="shared" si="6"/>
        <v>0</v>
      </c>
      <c r="N68" s="125">
        <f t="shared" si="7"/>
        <v>0</v>
      </c>
      <c r="O68" s="125">
        <f t="shared" si="8"/>
        <v>0</v>
      </c>
      <c r="P68" s="125">
        <f t="shared" si="4"/>
        <v>0</v>
      </c>
    </row>
    <row r="69" spans="1:16" s="1" customFormat="1" ht="15">
      <c r="A69" s="151">
        <v>51</v>
      </c>
      <c r="B69" s="171" t="s">
        <v>115</v>
      </c>
      <c r="C69" s="153" t="s">
        <v>440</v>
      </c>
      <c r="D69" s="163" t="s">
        <v>180</v>
      </c>
      <c r="E69" s="152">
        <v>2</v>
      </c>
      <c r="F69" s="113"/>
      <c r="G69" s="101"/>
      <c r="H69" s="124"/>
      <c r="I69" s="124"/>
      <c r="J69" s="124"/>
      <c r="K69" s="125"/>
      <c r="L69" s="125">
        <f t="shared" si="5"/>
        <v>0</v>
      </c>
      <c r="M69" s="125">
        <f t="shared" si="6"/>
        <v>0</v>
      </c>
      <c r="N69" s="125">
        <f t="shared" si="7"/>
        <v>0</v>
      </c>
      <c r="O69" s="125">
        <f t="shared" si="8"/>
        <v>0</v>
      </c>
      <c r="P69" s="125">
        <f t="shared" si="4"/>
        <v>0</v>
      </c>
    </row>
    <row r="70" spans="1:16" s="1" customFormat="1" ht="30">
      <c r="A70" s="160">
        <v>52</v>
      </c>
      <c r="B70" s="171" t="s">
        <v>115</v>
      </c>
      <c r="C70" s="153" t="s">
        <v>424</v>
      </c>
      <c r="D70" s="163" t="s">
        <v>425</v>
      </c>
      <c r="E70" s="152">
        <v>1500</v>
      </c>
      <c r="F70" s="113"/>
      <c r="G70" s="101"/>
      <c r="H70" s="124"/>
      <c r="I70" s="124"/>
      <c r="J70" s="124"/>
      <c r="K70" s="125"/>
      <c r="L70" s="125">
        <f t="shared" si="5"/>
        <v>0</v>
      </c>
      <c r="M70" s="125">
        <f t="shared" si="6"/>
        <v>0</v>
      </c>
      <c r="N70" s="125">
        <f t="shared" si="7"/>
        <v>0</v>
      </c>
      <c r="O70" s="125">
        <f t="shared" si="8"/>
        <v>0</v>
      </c>
      <c r="P70" s="125">
        <f t="shared" si="4"/>
        <v>0</v>
      </c>
    </row>
    <row r="71" spans="1:16" s="1" customFormat="1" ht="30">
      <c r="A71" s="151">
        <v>53</v>
      </c>
      <c r="B71" s="171" t="s">
        <v>115</v>
      </c>
      <c r="C71" s="153" t="s">
        <v>426</v>
      </c>
      <c r="D71" s="163" t="s">
        <v>425</v>
      </c>
      <c r="E71" s="152">
        <v>180</v>
      </c>
      <c r="F71" s="113"/>
      <c r="G71" s="101"/>
      <c r="H71" s="124"/>
      <c r="I71" s="124"/>
      <c r="J71" s="124"/>
      <c r="K71" s="125"/>
      <c r="L71" s="125">
        <f t="shared" si="5"/>
        <v>0</v>
      </c>
      <c r="M71" s="125">
        <f t="shared" si="6"/>
        <v>0</v>
      </c>
      <c r="N71" s="125">
        <f t="shared" si="7"/>
        <v>0</v>
      </c>
      <c r="O71" s="125">
        <f t="shared" si="8"/>
        <v>0</v>
      </c>
      <c r="P71" s="125">
        <f t="shared" si="4"/>
        <v>0</v>
      </c>
    </row>
    <row r="72" spans="1:16" s="1" customFormat="1" ht="15">
      <c r="A72" s="160">
        <v>54</v>
      </c>
      <c r="B72" s="171" t="s">
        <v>115</v>
      </c>
      <c r="C72" s="153" t="s">
        <v>427</v>
      </c>
      <c r="D72" s="163" t="s">
        <v>322</v>
      </c>
      <c r="E72" s="152">
        <v>1</v>
      </c>
      <c r="F72" s="113"/>
      <c r="G72" s="101"/>
      <c r="H72" s="124"/>
      <c r="I72" s="124"/>
      <c r="J72" s="124"/>
      <c r="K72" s="125"/>
      <c r="L72" s="125">
        <f t="shared" si="5"/>
        <v>0</v>
      </c>
      <c r="M72" s="125">
        <f t="shared" si="6"/>
        <v>0</v>
      </c>
      <c r="N72" s="125">
        <f t="shared" si="7"/>
        <v>0</v>
      </c>
      <c r="O72" s="125">
        <f t="shared" si="8"/>
        <v>0</v>
      </c>
      <c r="P72" s="125">
        <f t="shared" si="4"/>
        <v>0</v>
      </c>
    </row>
    <row r="73" spans="1:16" s="1" customFormat="1" ht="15">
      <c r="A73" s="151">
        <v>55</v>
      </c>
      <c r="B73" s="171" t="s">
        <v>115</v>
      </c>
      <c r="C73" s="153" t="s">
        <v>428</v>
      </c>
      <c r="D73" s="163" t="s">
        <v>322</v>
      </c>
      <c r="E73" s="152">
        <v>1</v>
      </c>
      <c r="F73" s="113"/>
      <c r="G73" s="101"/>
      <c r="H73" s="124"/>
      <c r="I73" s="124"/>
      <c r="J73" s="124"/>
      <c r="K73" s="125"/>
      <c r="L73" s="125">
        <f t="shared" si="5"/>
        <v>0</v>
      </c>
      <c r="M73" s="125">
        <f t="shared" si="6"/>
        <v>0</v>
      </c>
      <c r="N73" s="125">
        <f t="shared" si="7"/>
        <v>0</v>
      </c>
      <c r="O73" s="125">
        <f t="shared" si="8"/>
        <v>0</v>
      </c>
      <c r="P73" s="125">
        <f t="shared" si="4"/>
        <v>0</v>
      </c>
    </row>
    <row r="74" spans="1:16" s="1" customFormat="1" ht="15">
      <c r="A74" s="160">
        <v>56</v>
      </c>
      <c r="B74" s="171" t="s">
        <v>115</v>
      </c>
      <c r="C74" s="153" t="s">
        <v>429</v>
      </c>
      <c r="D74" s="163" t="s">
        <v>322</v>
      </c>
      <c r="E74" s="152"/>
      <c r="F74" s="113"/>
      <c r="G74" s="101"/>
      <c r="H74" s="124"/>
      <c r="I74" s="124"/>
      <c r="J74" s="124"/>
      <c r="K74" s="125"/>
      <c r="L74" s="125">
        <f t="shared" si="5"/>
        <v>0</v>
      </c>
      <c r="M74" s="125">
        <f t="shared" si="6"/>
        <v>0</v>
      </c>
      <c r="N74" s="125">
        <f t="shared" si="7"/>
        <v>0</v>
      </c>
      <c r="O74" s="125">
        <f t="shared" si="8"/>
        <v>0</v>
      </c>
      <c r="P74" s="125">
        <f t="shared" si="4"/>
        <v>0</v>
      </c>
    </row>
    <row r="75" spans="1:16" s="1" customFormat="1" ht="29.25">
      <c r="A75" s="156"/>
      <c r="B75" s="156"/>
      <c r="C75" s="136" t="s">
        <v>642</v>
      </c>
      <c r="D75" s="157"/>
      <c r="E75" s="157"/>
      <c r="F75" s="113"/>
      <c r="G75" s="101"/>
      <c r="H75" s="124"/>
      <c r="I75" s="124"/>
      <c r="J75" s="124"/>
      <c r="K75" s="125"/>
      <c r="L75" s="125">
        <f t="shared" si="5"/>
        <v>0</v>
      </c>
      <c r="M75" s="125">
        <f t="shared" si="6"/>
        <v>0</v>
      </c>
      <c r="N75" s="125">
        <f t="shared" si="7"/>
        <v>0</v>
      </c>
      <c r="O75" s="125">
        <f t="shared" si="8"/>
        <v>0</v>
      </c>
      <c r="P75" s="125">
        <f t="shared" si="4"/>
        <v>0</v>
      </c>
    </row>
    <row r="76" spans="1:16" s="1" customFormat="1" ht="15">
      <c r="A76" s="160">
        <v>1</v>
      </c>
      <c r="B76" s="171" t="s">
        <v>115</v>
      </c>
      <c r="C76" s="164" t="s">
        <v>675</v>
      </c>
      <c r="D76" s="152" t="s">
        <v>322</v>
      </c>
      <c r="E76" s="152">
        <v>1</v>
      </c>
      <c r="F76" s="113"/>
      <c r="G76" s="101"/>
      <c r="H76" s="124"/>
      <c r="I76" s="124"/>
      <c r="J76" s="124"/>
      <c r="K76" s="125"/>
      <c r="L76" s="125">
        <f t="shared" si="5"/>
        <v>0</v>
      </c>
      <c r="M76" s="125">
        <f t="shared" si="6"/>
        <v>0</v>
      </c>
      <c r="N76" s="125">
        <f t="shared" si="7"/>
        <v>0</v>
      </c>
      <c r="O76" s="125">
        <f t="shared" si="8"/>
        <v>0</v>
      </c>
      <c r="P76" s="125">
        <f t="shared" si="4"/>
        <v>0</v>
      </c>
    </row>
    <row r="77" spans="1:16" s="1" customFormat="1" ht="15">
      <c r="A77" s="160">
        <v>2</v>
      </c>
      <c r="B77" s="171" t="s">
        <v>115</v>
      </c>
      <c r="C77" s="153" t="s">
        <v>643</v>
      </c>
      <c r="D77" s="152" t="s">
        <v>14</v>
      </c>
      <c r="E77" s="152">
        <v>12</v>
      </c>
      <c r="F77" s="113"/>
      <c r="G77" s="101"/>
      <c r="H77" s="124"/>
      <c r="I77" s="124"/>
      <c r="J77" s="124"/>
      <c r="K77" s="125"/>
      <c r="L77" s="125">
        <f t="shared" si="5"/>
        <v>0</v>
      </c>
      <c r="M77" s="125">
        <f t="shared" si="6"/>
        <v>0</v>
      </c>
      <c r="N77" s="125">
        <f t="shared" si="7"/>
        <v>0</v>
      </c>
      <c r="O77" s="125">
        <f t="shared" si="8"/>
        <v>0</v>
      </c>
      <c r="P77" s="125">
        <f t="shared" si="4"/>
        <v>0</v>
      </c>
    </row>
    <row r="78" spans="1:16" s="1" customFormat="1" ht="15">
      <c r="A78" s="160">
        <v>3</v>
      </c>
      <c r="B78" s="171" t="s">
        <v>115</v>
      </c>
      <c r="C78" s="153" t="s">
        <v>644</v>
      </c>
      <c r="D78" s="152" t="s">
        <v>14</v>
      </c>
      <c r="E78" s="152">
        <v>12</v>
      </c>
      <c r="F78" s="113"/>
      <c r="G78" s="101"/>
      <c r="H78" s="124"/>
      <c r="I78" s="124"/>
      <c r="J78" s="124"/>
      <c r="K78" s="125"/>
      <c r="L78" s="125">
        <f t="shared" si="5"/>
        <v>0</v>
      </c>
      <c r="M78" s="125">
        <f t="shared" si="6"/>
        <v>0</v>
      </c>
      <c r="N78" s="125">
        <f t="shared" si="7"/>
        <v>0</v>
      </c>
      <c r="O78" s="125">
        <f t="shared" si="8"/>
        <v>0</v>
      </c>
      <c r="P78" s="125">
        <f t="shared" si="4"/>
        <v>0</v>
      </c>
    </row>
    <row r="79" spans="1:16" s="1" customFormat="1" ht="30">
      <c r="A79" s="160">
        <v>4</v>
      </c>
      <c r="B79" s="171" t="s">
        <v>115</v>
      </c>
      <c r="C79" s="153" t="s">
        <v>645</v>
      </c>
      <c r="D79" s="152" t="s">
        <v>14</v>
      </c>
      <c r="E79" s="152">
        <v>12</v>
      </c>
      <c r="F79" s="113"/>
      <c r="G79" s="101"/>
      <c r="H79" s="124"/>
      <c r="I79" s="124"/>
      <c r="J79" s="124"/>
      <c r="K79" s="125"/>
      <c r="L79" s="125">
        <f t="shared" si="5"/>
        <v>0</v>
      </c>
      <c r="M79" s="125">
        <f t="shared" si="6"/>
        <v>0</v>
      </c>
      <c r="N79" s="125">
        <f t="shared" si="7"/>
        <v>0</v>
      </c>
      <c r="O79" s="125">
        <f t="shared" si="8"/>
        <v>0</v>
      </c>
      <c r="P79" s="125">
        <f t="shared" si="4"/>
        <v>0</v>
      </c>
    </row>
    <row r="80" spans="1:16" s="1" customFormat="1" ht="30">
      <c r="A80" s="160">
        <v>5</v>
      </c>
      <c r="B80" s="171" t="s">
        <v>115</v>
      </c>
      <c r="C80" s="153" t="s">
        <v>646</v>
      </c>
      <c r="D80" s="152" t="s">
        <v>14</v>
      </c>
      <c r="E80" s="152">
        <v>12</v>
      </c>
      <c r="F80" s="113"/>
      <c r="G80" s="101"/>
      <c r="H80" s="124"/>
      <c r="I80" s="124"/>
      <c r="J80" s="124"/>
      <c r="K80" s="125"/>
      <c r="L80" s="125">
        <f t="shared" si="5"/>
        <v>0</v>
      </c>
      <c r="M80" s="125">
        <f t="shared" si="6"/>
        <v>0</v>
      </c>
      <c r="N80" s="125">
        <f t="shared" si="7"/>
        <v>0</v>
      </c>
      <c r="O80" s="125">
        <f t="shared" si="8"/>
        <v>0</v>
      </c>
      <c r="P80" s="125">
        <f t="shared" si="4"/>
        <v>0</v>
      </c>
    </row>
    <row r="81" spans="1:16" s="1" customFormat="1" ht="15">
      <c r="A81" s="160">
        <v>6</v>
      </c>
      <c r="B81" s="171" t="s">
        <v>115</v>
      </c>
      <c r="C81" s="153" t="s">
        <v>441</v>
      </c>
      <c r="D81" s="152" t="s">
        <v>77</v>
      </c>
      <c r="E81" s="152">
        <v>10</v>
      </c>
      <c r="F81" s="113"/>
      <c r="G81" s="101"/>
      <c r="H81" s="124"/>
      <c r="I81" s="124"/>
      <c r="J81" s="124"/>
      <c r="K81" s="125"/>
      <c r="L81" s="125">
        <f aca="true" t="shared" si="9" ref="L81:L112">E81*F81</f>
        <v>0</v>
      </c>
      <c r="M81" s="125">
        <f aca="true" t="shared" si="10" ref="M81:M112">E81*H81</f>
        <v>0</v>
      </c>
      <c r="N81" s="125">
        <f aca="true" t="shared" si="11" ref="N81:N112">E81*I81</f>
        <v>0</v>
      </c>
      <c r="O81" s="125">
        <f aca="true" t="shared" si="12" ref="O81:O112">E81*J81</f>
        <v>0</v>
      </c>
      <c r="P81" s="125">
        <f t="shared" si="4"/>
        <v>0</v>
      </c>
    </row>
    <row r="82" spans="1:16" s="1" customFormat="1" ht="15">
      <c r="A82" s="160">
        <v>7</v>
      </c>
      <c r="B82" s="171" t="s">
        <v>115</v>
      </c>
      <c r="C82" s="153" t="s">
        <v>442</v>
      </c>
      <c r="D82" s="126" t="s">
        <v>14</v>
      </c>
      <c r="E82" s="142">
        <v>5</v>
      </c>
      <c r="F82" s="113"/>
      <c r="G82" s="101"/>
      <c r="H82" s="124"/>
      <c r="I82" s="124"/>
      <c r="J82" s="124"/>
      <c r="K82" s="125"/>
      <c r="L82" s="125">
        <f t="shared" si="9"/>
        <v>0</v>
      </c>
      <c r="M82" s="125">
        <f t="shared" si="10"/>
        <v>0</v>
      </c>
      <c r="N82" s="125">
        <f t="shared" si="11"/>
        <v>0</v>
      </c>
      <c r="O82" s="125">
        <f t="shared" si="12"/>
        <v>0</v>
      </c>
      <c r="P82" s="125">
        <f t="shared" si="4"/>
        <v>0</v>
      </c>
    </row>
    <row r="83" spans="1:16" s="1" customFormat="1" ht="15">
      <c r="A83" s="160">
        <v>8</v>
      </c>
      <c r="B83" s="171" t="s">
        <v>115</v>
      </c>
      <c r="C83" s="153" t="s">
        <v>443</v>
      </c>
      <c r="D83" s="126" t="s">
        <v>14</v>
      </c>
      <c r="E83" s="142">
        <v>5</v>
      </c>
      <c r="F83" s="113"/>
      <c r="G83" s="101"/>
      <c r="H83" s="124"/>
      <c r="I83" s="124"/>
      <c r="J83" s="124"/>
      <c r="K83" s="125"/>
      <c r="L83" s="125">
        <f t="shared" si="9"/>
        <v>0</v>
      </c>
      <c r="M83" s="125">
        <f t="shared" si="10"/>
        <v>0</v>
      </c>
      <c r="N83" s="125">
        <f t="shared" si="11"/>
        <v>0</v>
      </c>
      <c r="O83" s="125">
        <f t="shared" si="12"/>
        <v>0</v>
      </c>
      <c r="P83" s="125">
        <f t="shared" si="4"/>
        <v>0</v>
      </c>
    </row>
    <row r="84" spans="1:16" s="1" customFormat="1" ht="15">
      <c r="A84" s="160">
        <v>9</v>
      </c>
      <c r="B84" s="171" t="s">
        <v>115</v>
      </c>
      <c r="C84" s="153" t="s">
        <v>444</v>
      </c>
      <c r="D84" s="152" t="s">
        <v>322</v>
      </c>
      <c r="E84" s="152">
        <v>1</v>
      </c>
      <c r="F84" s="113"/>
      <c r="G84" s="101"/>
      <c r="H84" s="124"/>
      <c r="I84" s="124"/>
      <c r="J84" s="124"/>
      <c r="K84" s="125"/>
      <c r="L84" s="125">
        <f t="shared" si="9"/>
        <v>0</v>
      </c>
      <c r="M84" s="125">
        <f t="shared" si="10"/>
        <v>0</v>
      </c>
      <c r="N84" s="125">
        <f t="shared" si="11"/>
        <v>0</v>
      </c>
      <c r="O84" s="125">
        <f t="shared" si="12"/>
        <v>0</v>
      </c>
      <c r="P84" s="125">
        <f t="shared" si="4"/>
        <v>0</v>
      </c>
    </row>
    <row r="85" spans="1:16" s="1" customFormat="1" ht="15">
      <c r="A85" s="160">
        <v>10</v>
      </c>
      <c r="B85" s="171" t="s">
        <v>115</v>
      </c>
      <c r="C85" s="153" t="s">
        <v>429</v>
      </c>
      <c r="D85" s="152" t="s">
        <v>322</v>
      </c>
      <c r="E85" s="152">
        <v>1</v>
      </c>
      <c r="F85" s="113"/>
      <c r="G85" s="101"/>
      <c r="H85" s="124"/>
      <c r="I85" s="124"/>
      <c r="J85" s="124"/>
      <c r="K85" s="125"/>
      <c r="L85" s="125">
        <f t="shared" si="9"/>
        <v>0</v>
      </c>
      <c r="M85" s="125">
        <f t="shared" si="10"/>
        <v>0</v>
      </c>
      <c r="N85" s="125">
        <f t="shared" si="11"/>
        <v>0</v>
      </c>
      <c r="O85" s="125">
        <f t="shared" si="12"/>
        <v>0</v>
      </c>
      <c r="P85" s="125">
        <f t="shared" si="4"/>
        <v>0</v>
      </c>
    </row>
    <row r="86" spans="1:16" s="1" customFormat="1" ht="15">
      <c r="A86" s="156"/>
      <c r="B86" s="156"/>
      <c r="C86" s="230" t="s">
        <v>647</v>
      </c>
      <c r="D86" s="157"/>
      <c r="E86" s="157"/>
      <c r="F86" s="113"/>
      <c r="G86" s="101"/>
      <c r="H86" s="124"/>
      <c r="I86" s="124"/>
      <c r="J86" s="124"/>
      <c r="K86" s="125"/>
      <c r="L86" s="125">
        <f t="shared" si="9"/>
        <v>0</v>
      </c>
      <c r="M86" s="125">
        <f t="shared" si="10"/>
        <v>0</v>
      </c>
      <c r="N86" s="125">
        <f t="shared" si="11"/>
        <v>0</v>
      </c>
      <c r="O86" s="125">
        <f t="shared" si="12"/>
        <v>0</v>
      </c>
      <c r="P86" s="125">
        <f t="shared" si="4"/>
        <v>0</v>
      </c>
    </row>
    <row r="87" spans="1:16" s="1" customFormat="1" ht="15">
      <c r="A87" s="151">
        <v>1</v>
      </c>
      <c r="B87" s="171" t="s">
        <v>115</v>
      </c>
      <c r="C87" s="153" t="s">
        <v>431</v>
      </c>
      <c r="D87" s="162" t="s">
        <v>54</v>
      </c>
      <c r="E87" s="152">
        <v>1</v>
      </c>
      <c r="F87" s="113"/>
      <c r="G87" s="101"/>
      <c r="H87" s="124"/>
      <c r="I87" s="124"/>
      <c r="J87" s="124"/>
      <c r="K87" s="125"/>
      <c r="L87" s="125">
        <f t="shared" si="9"/>
        <v>0</v>
      </c>
      <c r="M87" s="125">
        <f t="shared" si="10"/>
        <v>0</v>
      </c>
      <c r="N87" s="125">
        <f t="shared" si="11"/>
        <v>0</v>
      </c>
      <c r="O87" s="125">
        <f t="shared" si="12"/>
        <v>0</v>
      </c>
      <c r="P87" s="125">
        <f t="shared" si="4"/>
        <v>0</v>
      </c>
    </row>
    <row r="88" spans="1:16" s="1" customFormat="1" ht="15">
      <c r="A88" s="160">
        <v>2</v>
      </c>
      <c r="B88" s="171" t="s">
        <v>115</v>
      </c>
      <c r="C88" s="153" t="s">
        <v>432</v>
      </c>
      <c r="D88" s="162" t="s">
        <v>54</v>
      </c>
      <c r="E88" s="152">
        <v>2</v>
      </c>
      <c r="F88" s="113"/>
      <c r="G88" s="101"/>
      <c r="H88" s="124"/>
      <c r="I88" s="124"/>
      <c r="J88" s="124"/>
      <c r="K88" s="125"/>
      <c r="L88" s="125">
        <f t="shared" si="9"/>
        <v>0</v>
      </c>
      <c r="M88" s="125">
        <f t="shared" si="10"/>
        <v>0</v>
      </c>
      <c r="N88" s="125">
        <f t="shared" si="11"/>
        <v>0</v>
      </c>
      <c r="O88" s="125">
        <f t="shared" si="12"/>
        <v>0</v>
      </c>
      <c r="P88" s="125">
        <f t="shared" si="4"/>
        <v>0</v>
      </c>
    </row>
    <row r="89" spans="1:16" s="1" customFormat="1" ht="15">
      <c r="A89" s="151">
        <v>3</v>
      </c>
      <c r="B89" s="171" t="s">
        <v>115</v>
      </c>
      <c r="C89" s="153" t="s">
        <v>454</v>
      </c>
      <c r="D89" s="162" t="s">
        <v>54</v>
      </c>
      <c r="E89" s="152">
        <v>2</v>
      </c>
      <c r="F89" s="113"/>
      <c r="G89" s="101"/>
      <c r="H89" s="124"/>
      <c r="I89" s="124"/>
      <c r="J89" s="124"/>
      <c r="K89" s="125"/>
      <c r="L89" s="125">
        <f t="shared" si="9"/>
        <v>0</v>
      </c>
      <c r="M89" s="125">
        <f t="shared" si="10"/>
        <v>0</v>
      </c>
      <c r="N89" s="125">
        <f t="shared" si="11"/>
        <v>0</v>
      </c>
      <c r="O89" s="125">
        <f t="shared" si="12"/>
        <v>0</v>
      </c>
      <c r="P89" s="125">
        <f t="shared" si="4"/>
        <v>0</v>
      </c>
    </row>
    <row r="90" spans="1:16" s="1" customFormat="1" ht="15">
      <c r="A90" s="160">
        <v>4</v>
      </c>
      <c r="B90" s="171" t="s">
        <v>115</v>
      </c>
      <c r="C90" s="153" t="s">
        <v>455</v>
      </c>
      <c r="D90" s="162" t="s">
        <v>54</v>
      </c>
      <c r="E90" s="152">
        <v>1</v>
      </c>
      <c r="F90" s="113"/>
      <c r="G90" s="101"/>
      <c r="H90" s="124"/>
      <c r="I90" s="124"/>
      <c r="J90" s="124"/>
      <c r="K90" s="125"/>
      <c r="L90" s="125">
        <f t="shared" si="9"/>
        <v>0</v>
      </c>
      <c r="M90" s="125">
        <f t="shared" si="10"/>
        <v>0</v>
      </c>
      <c r="N90" s="125">
        <f t="shared" si="11"/>
        <v>0</v>
      </c>
      <c r="O90" s="125">
        <f t="shared" si="12"/>
        <v>0</v>
      </c>
      <c r="P90" s="125">
        <f t="shared" si="4"/>
        <v>0</v>
      </c>
    </row>
    <row r="91" spans="1:16" s="1" customFormat="1" ht="15">
      <c r="A91" s="151">
        <v>7</v>
      </c>
      <c r="B91" s="171" t="s">
        <v>115</v>
      </c>
      <c r="C91" s="153" t="s">
        <v>458</v>
      </c>
      <c r="D91" s="163" t="s">
        <v>180</v>
      </c>
      <c r="E91" s="152">
        <v>2</v>
      </c>
      <c r="F91" s="113"/>
      <c r="G91" s="101"/>
      <c r="H91" s="124"/>
      <c r="I91" s="124"/>
      <c r="J91" s="124"/>
      <c r="K91" s="125"/>
      <c r="L91" s="125">
        <f t="shared" si="9"/>
        <v>0</v>
      </c>
      <c r="M91" s="125">
        <f t="shared" si="10"/>
        <v>0</v>
      </c>
      <c r="N91" s="125">
        <f t="shared" si="11"/>
        <v>0</v>
      </c>
      <c r="O91" s="125">
        <f t="shared" si="12"/>
        <v>0</v>
      </c>
      <c r="P91" s="125">
        <f t="shared" si="4"/>
        <v>0</v>
      </c>
    </row>
    <row r="92" spans="1:16" s="1" customFormat="1" ht="15">
      <c r="A92" s="160">
        <v>8</v>
      </c>
      <c r="B92" s="171" t="s">
        <v>115</v>
      </c>
      <c r="C92" s="153" t="s">
        <v>648</v>
      </c>
      <c r="D92" s="163" t="s">
        <v>180</v>
      </c>
      <c r="E92" s="152">
        <v>2</v>
      </c>
      <c r="F92" s="113"/>
      <c r="G92" s="101"/>
      <c r="H92" s="124"/>
      <c r="I92" s="124"/>
      <c r="J92" s="124"/>
      <c r="K92" s="125"/>
      <c r="L92" s="125">
        <f t="shared" si="9"/>
        <v>0</v>
      </c>
      <c r="M92" s="125">
        <f t="shared" si="10"/>
        <v>0</v>
      </c>
      <c r="N92" s="125">
        <f t="shared" si="11"/>
        <v>0</v>
      </c>
      <c r="O92" s="125">
        <f t="shared" si="12"/>
        <v>0</v>
      </c>
      <c r="P92" s="125">
        <f t="shared" si="4"/>
        <v>0</v>
      </c>
    </row>
    <row r="93" spans="1:16" s="1" customFormat="1" ht="15">
      <c r="A93" s="160">
        <v>14</v>
      </c>
      <c r="B93" s="171" t="s">
        <v>115</v>
      </c>
      <c r="C93" s="153" t="s">
        <v>427</v>
      </c>
      <c r="D93" s="163" t="s">
        <v>322</v>
      </c>
      <c r="E93" s="152">
        <v>1</v>
      </c>
      <c r="F93" s="113"/>
      <c r="G93" s="101"/>
      <c r="H93" s="124"/>
      <c r="I93" s="124"/>
      <c r="J93" s="124"/>
      <c r="K93" s="125"/>
      <c r="L93" s="125">
        <f t="shared" si="9"/>
        <v>0</v>
      </c>
      <c r="M93" s="125">
        <f t="shared" si="10"/>
        <v>0</v>
      </c>
      <c r="N93" s="125">
        <f t="shared" si="11"/>
        <v>0</v>
      </c>
      <c r="O93" s="125">
        <f t="shared" si="12"/>
        <v>0</v>
      </c>
      <c r="P93" s="125">
        <f t="shared" si="4"/>
        <v>0</v>
      </c>
    </row>
    <row r="94" spans="1:16" s="1" customFormat="1" ht="15">
      <c r="A94" s="151">
        <v>15</v>
      </c>
      <c r="B94" s="171" t="s">
        <v>115</v>
      </c>
      <c r="C94" s="153" t="s">
        <v>428</v>
      </c>
      <c r="D94" s="163" t="s">
        <v>322</v>
      </c>
      <c r="E94" s="152">
        <v>1</v>
      </c>
      <c r="F94" s="113"/>
      <c r="G94" s="101"/>
      <c r="H94" s="124"/>
      <c r="I94" s="124"/>
      <c r="J94" s="124"/>
      <c r="K94" s="125"/>
      <c r="L94" s="125">
        <f t="shared" si="9"/>
        <v>0</v>
      </c>
      <c r="M94" s="125">
        <f t="shared" si="10"/>
        <v>0</v>
      </c>
      <c r="N94" s="125">
        <f t="shared" si="11"/>
        <v>0</v>
      </c>
      <c r="O94" s="125">
        <f t="shared" si="12"/>
        <v>0</v>
      </c>
      <c r="P94" s="125">
        <f t="shared" si="4"/>
        <v>0</v>
      </c>
    </row>
    <row r="95" spans="1:16" s="1" customFormat="1" ht="15">
      <c r="A95" s="160">
        <v>16</v>
      </c>
      <c r="B95" s="171" t="s">
        <v>115</v>
      </c>
      <c r="C95" s="153" t="s">
        <v>429</v>
      </c>
      <c r="D95" s="163" t="s">
        <v>322</v>
      </c>
      <c r="E95" s="152"/>
      <c r="F95" s="113"/>
      <c r="G95" s="101"/>
      <c r="H95" s="124"/>
      <c r="I95" s="124"/>
      <c r="J95" s="124"/>
      <c r="K95" s="125"/>
      <c r="L95" s="125">
        <f t="shared" si="9"/>
        <v>0</v>
      </c>
      <c r="M95" s="125">
        <f t="shared" si="10"/>
        <v>0</v>
      </c>
      <c r="N95" s="125">
        <f t="shared" si="11"/>
        <v>0</v>
      </c>
      <c r="O95" s="125">
        <f t="shared" si="12"/>
        <v>0</v>
      </c>
      <c r="P95" s="125">
        <f t="shared" si="4"/>
        <v>0</v>
      </c>
    </row>
    <row r="96" spans="1:16" s="1" customFormat="1" ht="15">
      <c r="A96" s="156"/>
      <c r="B96" s="156"/>
      <c r="C96" s="230" t="s">
        <v>467</v>
      </c>
      <c r="D96" s="157"/>
      <c r="E96" s="157"/>
      <c r="F96" s="113"/>
      <c r="G96" s="101"/>
      <c r="H96" s="124"/>
      <c r="I96" s="124"/>
      <c r="J96" s="124"/>
      <c r="K96" s="125"/>
      <c r="L96" s="125">
        <f t="shared" si="9"/>
        <v>0</v>
      </c>
      <c r="M96" s="125">
        <f t="shared" si="10"/>
        <v>0</v>
      </c>
      <c r="N96" s="125">
        <f t="shared" si="11"/>
        <v>0</v>
      </c>
      <c r="O96" s="125">
        <f t="shared" si="12"/>
        <v>0</v>
      </c>
      <c r="P96" s="125">
        <f t="shared" si="4"/>
        <v>0</v>
      </c>
    </row>
    <row r="97" spans="1:16" s="1" customFormat="1" ht="15">
      <c r="A97" s="151">
        <v>1</v>
      </c>
      <c r="B97" s="171" t="s">
        <v>115</v>
      </c>
      <c r="C97" s="158" t="s">
        <v>649</v>
      </c>
      <c r="D97" s="159" t="s">
        <v>54</v>
      </c>
      <c r="E97" s="159">
        <v>1</v>
      </c>
      <c r="F97" s="113"/>
      <c r="G97" s="101"/>
      <c r="H97" s="124"/>
      <c r="I97" s="124"/>
      <c r="J97" s="124"/>
      <c r="K97" s="125"/>
      <c r="L97" s="125">
        <f t="shared" si="9"/>
        <v>0</v>
      </c>
      <c r="M97" s="125">
        <f t="shared" si="10"/>
        <v>0</v>
      </c>
      <c r="N97" s="125">
        <f t="shared" si="11"/>
        <v>0</v>
      </c>
      <c r="O97" s="125">
        <f t="shared" si="12"/>
        <v>0</v>
      </c>
      <c r="P97" s="125">
        <f t="shared" si="4"/>
        <v>0</v>
      </c>
    </row>
    <row r="98" spans="1:16" s="1" customFormat="1" ht="15">
      <c r="A98" s="160">
        <v>2</v>
      </c>
      <c r="B98" s="171" t="s">
        <v>115</v>
      </c>
      <c r="C98" s="161" t="s">
        <v>445</v>
      </c>
      <c r="D98" s="162" t="s">
        <v>54</v>
      </c>
      <c r="E98" s="162">
        <v>1</v>
      </c>
      <c r="F98" s="113"/>
      <c r="G98" s="101"/>
      <c r="H98" s="124"/>
      <c r="I98" s="124"/>
      <c r="J98" s="124"/>
      <c r="K98" s="125"/>
      <c r="L98" s="125">
        <f t="shared" si="9"/>
        <v>0</v>
      </c>
      <c r="M98" s="125">
        <f t="shared" si="10"/>
        <v>0</v>
      </c>
      <c r="N98" s="125">
        <f t="shared" si="11"/>
        <v>0</v>
      </c>
      <c r="O98" s="125">
        <f t="shared" si="12"/>
        <v>0</v>
      </c>
      <c r="P98" s="125">
        <f t="shared" si="4"/>
        <v>0</v>
      </c>
    </row>
    <row r="99" spans="1:16" s="1" customFormat="1" ht="15">
      <c r="A99" s="151">
        <v>3</v>
      </c>
      <c r="B99" s="171" t="s">
        <v>115</v>
      </c>
      <c r="C99" s="161" t="s">
        <v>468</v>
      </c>
      <c r="D99" s="162" t="s">
        <v>54</v>
      </c>
      <c r="E99" s="152">
        <v>1</v>
      </c>
      <c r="F99" s="113"/>
      <c r="G99" s="101"/>
      <c r="H99" s="124"/>
      <c r="I99" s="124"/>
      <c r="J99" s="124"/>
      <c r="K99" s="125"/>
      <c r="L99" s="125">
        <f t="shared" si="9"/>
        <v>0</v>
      </c>
      <c r="M99" s="125">
        <f t="shared" si="10"/>
        <v>0</v>
      </c>
      <c r="N99" s="125">
        <f t="shared" si="11"/>
        <v>0</v>
      </c>
      <c r="O99" s="125">
        <f t="shared" si="12"/>
        <v>0</v>
      </c>
      <c r="P99" s="125">
        <f t="shared" si="4"/>
        <v>0</v>
      </c>
    </row>
    <row r="100" spans="1:16" s="1" customFormat="1" ht="15">
      <c r="A100" s="160">
        <v>4</v>
      </c>
      <c r="B100" s="171" t="s">
        <v>115</v>
      </c>
      <c r="C100" s="153" t="s">
        <v>446</v>
      </c>
      <c r="D100" s="162" t="s">
        <v>54</v>
      </c>
      <c r="E100" s="152">
        <v>1</v>
      </c>
      <c r="F100" s="113"/>
      <c r="G100" s="101"/>
      <c r="H100" s="124"/>
      <c r="I100" s="124"/>
      <c r="J100" s="124"/>
      <c r="K100" s="125"/>
      <c r="L100" s="125">
        <f t="shared" si="9"/>
        <v>0</v>
      </c>
      <c r="M100" s="125">
        <f t="shared" si="10"/>
        <v>0</v>
      </c>
      <c r="N100" s="125">
        <f t="shared" si="11"/>
        <v>0</v>
      </c>
      <c r="O100" s="125">
        <f t="shared" si="12"/>
        <v>0</v>
      </c>
      <c r="P100" s="125">
        <f t="shared" si="4"/>
        <v>0</v>
      </c>
    </row>
    <row r="101" spans="1:16" s="1" customFormat="1" ht="15">
      <c r="A101" s="151">
        <v>5</v>
      </c>
      <c r="B101" s="171" t="s">
        <v>115</v>
      </c>
      <c r="C101" s="153" t="s">
        <v>431</v>
      </c>
      <c r="D101" s="162" t="s">
        <v>54</v>
      </c>
      <c r="E101" s="152">
        <v>4</v>
      </c>
      <c r="F101" s="113"/>
      <c r="G101" s="101"/>
      <c r="H101" s="124"/>
      <c r="I101" s="124"/>
      <c r="J101" s="124"/>
      <c r="K101" s="125"/>
      <c r="L101" s="125">
        <f t="shared" si="9"/>
        <v>0</v>
      </c>
      <c r="M101" s="125">
        <f t="shared" si="10"/>
        <v>0</v>
      </c>
      <c r="N101" s="125">
        <f t="shared" si="11"/>
        <v>0</v>
      </c>
      <c r="O101" s="125">
        <f t="shared" si="12"/>
        <v>0</v>
      </c>
      <c r="P101" s="125">
        <f t="shared" si="4"/>
        <v>0</v>
      </c>
    </row>
    <row r="102" spans="1:16" s="1" customFormat="1" ht="15">
      <c r="A102" s="160">
        <v>6</v>
      </c>
      <c r="B102" s="171" t="s">
        <v>115</v>
      </c>
      <c r="C102" s="153" t="s">
        <v>432</v>
      </c>
      <c r="D102" s="162" t="s">
        <v>54</v>
      </c>
      <c r="E102" s="152">
        <v>12</v>
      </c>
      <c r="F102" s="113"/>
      <c r="G102" s="101"/>
      <c r="H102" s="124"/>
      <c r="I102" s="124"/>
      <c r="J102" s="124"/>
      <c r="K102" s="125"/>
      <c r="L102" s="125">
        <f t="shared" si="9"/>
        <v>0</v>
      </c>
      <c r="M102" s="125">
        <f t="shared" si="10"/>
        <v>0</v>
      </c>
      <c r="N102" s="125">
        <f t="shared" si="11"/>
        <v>0</v>
      </c>
      <c r="O102" s="125">
        <f t="shared" si="12"/>
        <v>0</v>
      </c>
      <c r="P102" s="125">
        <f t="shared" si="4"/>
        <v>0</v>
      </c>
    </row>
    <row r="103" spans="1:16" s="1" customFormat="1" ht="15">
      <c r="A103" s="151">
        <v>7</v>
      </c>
      <c r="B103" s="171" t="s">
        <v>115</v>
      </c>
      <c r="C103" s="153" t="s">
        <v>454</v>
      </c>
      <c r="D103" s="162" t="s">
        <v>54</v>
      </c>
      <c r="E103" s="152">
        <v>1</v>
      </c>
      <c r="F103" s="113"/>
      <c r="G103" s="101"/>
      <c r="H103" s="124"/>
      <c r="I103" s="124"/>
      <c r="J103" s="124"/>
      <c r="K103" s="125"/>
      <c r="L103" s="125">
        <f t="shared" si="9"/>
        <v>0</v>
      </c>
      <c r="M103" s="125">
        <f t="shared" si="10"/>
        <v>0</v>
      </c>
      <c r="N103" s="125">
        <f t="shared" si="11"/>
        <v>0</v>
      </c>
      <c r="O103" s="125">
        <f t="shared" si="12"/>
        <v>0</v>
      </c>
      <c r="P103" s="125">
        <f t="shared" si="4"/>
        <v>0</v>
      </c>
    </row>
    <row r="104" spans="1:16" s="1" customFormat="1" ht="15">
      <c r="A104" s="160">
        <v>8</v>
      </c>
      <c r="B104" s="171" t="s">
        <v>115</v>
      </c>
      <c r="C104" s="153" t="s">
        <v>456</v>
      </c>
      <c r="D104" s="162" t="s">
        <v>54</v>
      </c>
      <c r="E104" s="152">
        <v>4</v>
      </c>
      <c r="F104" s="113"/>
      <c r="G104" s="101"/>
      <c r="H104" s="124"/>
      <c r="I104" s="124"/>
      <c r="J104" s="124"/>
      <c r="K104" s="125"/>
      <c r="L104" s="125">
        <f t="shared" si="9"/>
        <v>0</v>
      </c>
      <c r="M104" s="125">
        <f t="shared" si="10"/>
        <v>0</v>
      </c>
      <c r="N104" s="125">
        <f t="shared" si="11"/>
        <v>0</v>
      </c>
      <c r="O104" s="125">
        <f t="shared" si="12"/>
        <v>0</v>
      </c>
      <c r="P104" s="125">
        <f t="shared" si="4"/>
        <v>0</v>
      </c>
    </row>
    <row r="105" spans="1:16" s="1" customFormat="1" ht="15">
      <c r="A105" s="151">
        <v>9</v>
      </c>
      <c r="B105" s="171" t="s">
        <v>115</v>
      </c>
      <c r="C105" s="153" t="s">
        <v>447</v>
      </c>
      <c r="D105" s="162" t="s">
        <v>54</v>
      </c>
      <c r="E105" s="152">
        <v>1</v>
      </c>
      <c r="F105" s="113"/>
      <c r="G105" s="101"/>
      <c r="H105" s="124"/>
      <c r="I105" s="124"/>
      <c r="J105" s="124"/>
      <c r="K105" s="125"/>
      <c r="L105" s="125">
        <f t="shared" si="9"/>
        <v>0</v>
      </c>
      <c r="M105" s="125">
        <f t="shared" si="10"/>
        <v>0</v>
      </c>
      <c r="N105" s="125">
        <f t="shared" si="11"/>
        <v>0</v>
      </c>
      <c r="O105" s="125">
        <f t="shared" si="12"/>
        <v>0</v>
      </c>
      <c r="P105" s="125">
        <f t="shared" si="4"/>
        <v>0</v>
      </c>
    </row>
    <row r="106" spans="1:16" s="1" customFormat="1" ht="15">
      <c r="A106" s="160">
        <v>10</v>
      </c>
      <c r="B106" s="171" t="s">
        <v>115</v>
      </c>
      <c r="C106" s="153" t="s">
        <v>448</v>
      </c>
      <c r="D106" s="162" t="s">
        <v>54</v>
      </c>
      <c r="E106" s="152">
        <v>1</v>
      </c>
      <c r="F106" s="113"/>
      <c r="G106" s="101"/>
      <c r="H106" s="124"/>
      <c r="I106" s="124"/>
      <c r="J106" s="124"/>
      <c r="K106" s="125"/>
      <c r="L106" s="125">
        <f t="shared" si="9"/>
        <v>0</v>
      </c>
      <c r="M106" s="125">
        <f t="shared" si="10"/>
        <v>0</v>
      </c>
      <c r="N106" s="125">
        <f t="shared" si="11"/>
        <v>0</v>
      </c>
      <c r="O106" s="125">
        <f t="shared" si="12"/>
        <v>0</v>
      </c>
      <c r="P106" s="125">
        <f t="shared" si="4"/>
        <v>0</v>
      </c>
    </row>
    <row r="107" spans="1:16" s="1" customFormat="1" ht="15">
      <c r="A107" s="151">
        <v>11</v>
      </c>
      <c r="B107" s="171" t="s">
        <v>115</v>
      </c>
      <c r="C107" s="153" t="s">
        <v>449</v>
      </c>
      <c r="D107" s="162" t="s">
        <v>54</v>
      </c>
      <c r="E107" s="152">
        <v>1</v>
      </c>
      <c r="F107" s="113"/>
      <c r="G107" s="101"/>
      <c r="H107" s="124"/>
      <c r="I107" s="124"/>
      <c r="J107" s="124"/>
      <c r="K107" s="125"/>
      <c r="L107" s="125">
        <f t="shared" si="9"/>
        <v>0</v>
      </c>
      <c r="M107" s="125">
        <f t="shared" si="10"/>
        <v>0</v>
      </c>
      <c r="N107" s="125">
        <f t="shared" si="11"/>
        <v>0</v>
      </c>
      <c r="O107" s="125">
        <f t="shared" si="12"/>
        <v>0</v>
      </c>
      <c r="P107" s="125">
        <f t="shared" si="4"/>
        <v>0</v>
      </c>
    </row>
    <row r="108" spans="1:16" s="1" customFormat="1" ht="15">
      <c r="A108" s="160">
        <v>12</v>
      </c>
      <c r="B108" s="171" t="s">
        <v>115</v>
      </c>
      <c r="C108" s="153" t="s">
        <v>458</v>
      </c>
      <c r="D108" s="163" t="s">
        <v>180</v>
      </c>
      <c r="E108" s="152">
        <v>17</v>
      </c>
      <c r="F108" s="113"/>
      <c r="G108" s="101"/>
      <c r="H108" s="124"/>
      <c r="I108" s="124"/>
      <c r="J108" s="124"/>
      <c r="K108" s="125"/>
      <c r="L108" s="125">
        <f t="shared" si="9"/>
        <v>0</v>
      </c>
      <c r="M108" s="125">
        <f t="shared" si="10"/>
        <v>0</v>
      </c>
      <c r="N108" s="125">
        <f t="shared" si="11"/>
        <v>0</v>
      </c>
      <c r="O108" s="125">
        <f t="shared" si="12"/>
        <v>0</v>
      </c>
      <c r="P108" s="125">
        <f t="shared" si="4"/>
        <v>0</v>
      </c>
    </row>
    <row r="109" spans="1:16" s="1" customFormat="1" ht="15">
      <c r="A109" s="151">
        <v>13</v>
      </c>
      <c r="B109" s="171" t="s">
        <v>115</v>
      </c>
      <c r="C109" s="153" t="s">
        <v>648</v>
      </c>
      <c r="D109" s="163" t="s">
        <v>180</v>
      </c>
      <c r="E109" s="152">
        <v>15</v>
      </c>
      <c r="F109" s="113"/>
      <c r="G109" s="101"/>
      <c r="H109" s="124"/>
      <c r="I109" s="124"/>
      <c r="J109" s="124"/>
      <c r="K109" s="125"/>
      <c r="L109" s="125">
        <f t="shared" si="9"/>
        <v>0</v>
      </c>
      <c r="M109" s="125">
        <f t="shared" si="10"/>
        <v>0</v>
      </c>
      <c r="N109" s="125">
        <f t="shared" si="11"/>
        <v>0</v>
      </c>
      <c r="O109" s="125">
        <f t="shared" si="12"/>
        <v>0</v>
      </c>
      <c r="P109" s="125">
        <f t="shared" si="4"/>
        <v>0</v>
      </c>
    </row>
    <row r="110" spans="1:16" s="1" customFormat="1" ht="15">
      <c r="A110" s="160">
        <v>14</v>
      </c>
      <c r="B110" s="171" t="s">
        <v>115</v>
      </c>
      <c r="C110" s="153" t="s">
        <v>650</v>
      </c>
      <c r="D110" s="163" t="s">
        <v>180</v>
      </c>
      <c r="E110" s="152">
        <v>6</v>
      </c>
      <c r="F110" s="113"/>
      <c r="G110" s="101"/>
      <c r="H110" s="124"/>
      <c r="I110" s="124"/>
      <c r="J110" s="124"/>
      <c r="K110" s="125"/>
      <c r="L110" s="125">
        <f t="shared" si="9"/>
        <v>0</v>
      </c>
      <c r="M110" s="125">
        <f t="shared" si="10"/>
        <v>0</v>
      </c>
      <c r="N110" s="125">
        <f t="shared" si="11"/>
        <v>0</v>
      </c>
      <c r="O110" s="125">
        <f t="shared" si="12"/>
        <v>0</v>
      </c>
      <c r="P110" s="125">
        <f t="shared" si="4"/>
        <v>0</v>
      </c>
    </row>
    <row r="111" spans="1:16" s="1" customFormat="1" ht="15">
      <c r="A111" s="151">
        <v>15</v>
      </c>
      <c r="B111" s="171" t="s">
        <v>115</v>
      </c>
      <c r="C111" s="153" t="s">
        <v>651</v>
      </c>
      <c r="D111" s="163" t="s">
        <v>180</v>
      </c>
      <c r="E111" s="152">
        <v>2</v>
      </c>
      <c r="F111" s="113"/>
      <c r="G111" s="101"/>
      <c r="H111" s="124"/>
      <c r="I111" s="124"/>
      <c r="J111" s="124"/>
      <c r="K111" s="125"/>
      <c r="L111" s="125">
        <f t="shared" si="9"/>
        <v>0</v>
      </c>
      <c r="M111" s="125">
        <f t="shared" si="10"/>
        <v>0</v>
      </c>
      <c r="N111" s="125">
        <f t="shared" si="11"/>
        <v>0</v>
      </c>
      <c r="O111" s="125">
        <f t="shared" si="12"/>
        <v>0</v>
      </c>
      <c r="P111" s="125">
        <f t="shared" si="4"/>
        <v>0</v>
      </c>
    </row>
    <row r="112" spans="1:16" s="1" customFormat="1" ht="15">
      <c r="A112" s="160">
        <v>16</v>
      </c>
      <c r="B112" s="171" t="s">
        <v>115</v>
      </c>
      <c r="C112" s="153" t="s">
        <v>652</v>
      </c>
      <c r="D112" s="163" t="s">
        <v>180</v>
      </c>
      <c r="E112" s="152">
        <v>14</v>
      </c>
      <c r="F112" s="113"/>
      <c r="G112" s="101"/>
      <c r="H112" s="124"/>
      <c r="I112" s="124"/>
      <c r="J112" s="124"/>
      <c r="K112" s="125"/>
      <c r="L112" s="125">
        <f t="shared" si="9"/>
        <v>0</v>
      </c>
      <c r="M112" s="125">
        <f t="shared" si="10"/>
        <v>0</v>
      </c>
      <c r="N112" s="125">
        <f t="shared" si="11"/>
        <v>0</v>
      </c>
      <c r="O112" s="125">
        <f t="shared" si="12"/>
        <v>0</v>
      </c>
      <c r="P112" s="125">
        <f t="shared" si="4"/>
        <v>0</v>
      </c>
    </row>
    <row r="113" spans="1:16" s="1" customFormat="1" ht="15">
      <c r="A113" s="151">
        <v>17</v>
      </c>
      <c r="B113" s="171" t="s">
        <v>115</v>
      </c>
      <c r="C113" s="153" t="s">
        <v>653</v>
      </c>
      <c r="D113" s="163" t="s">
        <v>180</v>
      </c>
      <c r="E113" s="152">
        <v>2</v>
      </c>
      <c r="F113" s="113"/>
      <c r="G113" s="101"/>
      <c r="H113" s="124"/>
      <c r="I113" s="124"/>
      <c r="J113" s="124"/>
      <c r="K113" s="125"/>
      <c r="L113" s="125">
        <f aca="true" t="shared" si="13" ref="L113:L144">E113*F113</f>
        <v>0</v>
      </c>
      <c r="M113" s="125">
        <f aca="true" t="shared" si="14" ref="M113:M144">E113*H113</f>
        <v>0</v>
      </c>
      <c r="N113" s="125">
        <f aca="true" t="shared" si="15" ref="N113:N144">E113*I113</f>
        <v>0</v>
      </c>
      <c r="O113" s="125">
        <f aca="true" t="shared" si="16" ref="O113:O144">E113*J113</f>
        <v>0</v>
      </c>
      <c r="P113" s="125">
        <f t="shared" si="4"/>
        <v>0</v>
      </c>
    </row>
    <row r="114" spans="1:16" s="1" customFormat="1" ht="14.25" customHeight="1">
      <c r="A114" s="160">
        <v>18</v>
      </c>
      <c r="B114" s="171" t="s">
        <v>115</v>
      </c>
      <c r="C114" s="153" t="s">
        <v>450</v>
      </c>
      <c r="D114" s="163" t="s">
        <v>425</v>
      </c>
      <c r="E114" s="152">
        <v>2</v>
      </c>
      <c r="F114" s="113"/>
      <c r="G114" s="101"/>
      <c r="H114" s="124"/>
      <c r="I114" s="124"/>
      <c r="J114" s="124"/>
      <c r="K114" s="125"/>
      <c r="L114" s="125">
        <f t="shared" si="13"/>
        <v>0</v>
      </c>
      <c r="M114" s="125">
        <f t="shared" si="14"/>
        <v>0</v>
      </c>
      <c r="N114" s="125">
        <f t="shared" si="15"/>
        <v>0</v>
      </c>
      <c r="O114" s="125">
        <f t="shared" si="16"/>
        <v>0</v>
      </c>
      <c r="P114" s="125">
        <f t="shared" si="4"/>
        <v>0</v>
      </c>
    </row>
    <row r="115" spans="1:16" s="1" customFormat="1" ht="15">
      <c r="A115" s="151">
        <v>19</v>
      </c>
      <c r="B115" s="171" t="s">
        <v>115</v>
      </c>
      <c r="C115" s="153" t="s">
        <v>427</v>
      </c>
      <c r="D115" s="163" t="s">
        <v>322</v>
      </c>
      <c r="E115" s="152">
        <v>1</v>
      </c>
      <c r="F115" s="113"/>
      <c r="G115" s="101"/>
      <c r="H115" s="124"/>
      <c r="I115" s="124"/>
      <c r="J115" s="124"/>
      <c r="K115" s="125"/>
      <c r="L115" s="125">
        <f t="shared" si="13"/>
        <v>0</v>
      </c>
      <c r="M115" s="125">
        <f t="shared" si="14"/>
        <v>0</v>
      </c>
      <c r="N115" s="125">
        <f t="shared" si="15"/>
        <v>0</v>
      </c>
      <c r="O115" s="125">
        <f t="shared" si="16"/>
        <v>0</v>
      </c>
      <c r="P115" s="125">
        <f t="shared" si="4"/>
        <v>0</v>
      </c>
    </row>
    <row r="116" spans="1:16" s="1" customFormat="1" ht="15">
      <c r="A116" s="160">
        <v>20</v>
      </c>
      <c r="B116" s="171" t="s">
        <v>115</v>
      </c>
      <c r="C116" s="153" t="s">
        <v>428</v>
      </c>
      <c r="D116" s="163" t="s">
        <v>322</v>
      </c>
      <c r="E116" s="152">
        <v>1</v>
      </c>
      <c r="F116" s="113"/>
      <c r="G116" s="101"/>
      <c r="H116" s="124"/>
      <c r="I116" s="124"/>
      <c r="J116" s="124"/>
      <c r="K116" s="125"/>
      <c r="L116" s="125">
        <f t="shared" si="13"/>
        <v>0</v>
      </c>
      <c r="M116" s="125">
        <f t="shared" si="14"/>
        <v>0</v>
      </c>
      <c r="N116" s="125">
        <f t="shared" si="15"/>
        <v>0</v>
      </c>
      <c r="O116" s="125">
        <f t="shared" si="16"/>
        <v>0</v>
      </c>
      <c r="P116" s="125">
        <f t="shared" si="4"/>
        <v>0</v>
      </c>
    </row>
    <row r="117" spans="1:16" s="1" customFormat="1" ht="15">
      <c r="A117" s="151">
        <v>21</v>
      </c>
      <c r="B117" s="171" t="s">
        <v>115</v>
      </c>
      <c r="C117" s="153" t="s">
        <v>429</v>
      </c>
      <c r="D117" s="163" t="s">
        <v>322</v>
      </c>
      <c r="E117" s="152"/>
      <c r="F117" s="113"/>
      <c r="G117" s="101"/>
      <c r="H117" s="124"/>
      <c r="I117" s="124"/>
      <c r="J117" s="124"/>
      <c r="K117" s="125"/>
      <c r="L117" s="125">
        <f t="shared" si="13"/>
        <v>0</v>
      </c>
      <c r="M117" s="125">
        <f t="shared" si="14"/>
        <v>0</v>
      </c>
      <c r="N117" s="125">
        <f t="shared" si="15"/>
        <v>0</v>
      </c>
      <c r="O117" s="125">
        <f t="shared" si="16"/>
        <v>0</v>
      </c>
      <c r="P117" s="125">
        <f t="shared" si="4"/>
        <v>0</v>
      </c>
    </row>
    <row r="118" spans="1:16" s="1" customFormat="1" ht="15">
      <c r="A118" s="156"/>
      <c r="B118" s="156"/>
      <c r="C118" s="230" t="s">
        <v>469</v>
      </c>
      <c r="D118" s="157"/>
      <c r="E118" s="157"/>
      <c r="F118" s="113"/>
      <c r="G118" s="101"/>
      <c r="H118" s="124"/>
      <c r="I118" s="124"/>
      <c r="J118" s="124"/>
      <c r="K118" s="125"/>
      <c r="L118" s="125">
        <f t="shared" si="13"/>
        <v>0</v>
      </c>
      <c r="M118" s="125">
        <f t="shared" si="14"/>
        <v>0</v>
      </c>
      <c r="N118" s="125">
        <f t="shared" si="15"/>
        <v>0</v>
      </c>
      <c r="O118" s="125">
        <f t="shared" si="16"/>
        <v>0</v>
      </c>
      <c r="P118" s="125">
        <f t="shared" si="4"/>
        <v>0</v>
      </c>
    </row>
    <row r="119" spans="1:16" s="1" customFormat="1" ht="15">
      <c r="A119" s="151">
        <v>1</v>
      </c>
      <c r="B119" s="171" t="s">
        <v>115</v>
      </c>
      <c r="C119" s="158" t="s">
        <v>451</v>
      </c>
      <c r="D119" s="159" t="s">
        <v>54</v>
      </c>
      <c r="E119" s="159">
        <v>1</v>
      </c>
      <c r="F119" s="113"/>
      <c r="G119" s="101"/>
      <c r="H119" s="124"/>
      <c r="I119" s="124"/>
      <c r="J119" s="124"/>
      <c r="K119" s="125"/>
      <c r="L119" s="125">
        <f t="shared" si="13"/>
        <v>0</v>
      </c>
      <c r="M119" s="125">
        <f t="shared" si="14"/>
        <v>0</v>
      </c>
      <c r="N119" s="125">
        <f t="shared" si="15"/>
        <v>0</v>
      </c>
      <c r="O119" s="125">
        <f t="shared" si="16"/>
        <v>0</v>
      </c>
      <c r="P119" s="125">
        <f t="shared" si="4"/>
        <v>0</v>
      </c>
    </row>
    <row r="120" spans="1:16" s="1" customFormat="1" ht="15">
      <c r="A120" s="160">
        <v>2</v>
      </c>
      <c r="B120" s="171" t="s">
        <v>115</v>
      </c>
      <c r="C120" s="161" t="s">
        <v>452</v>
      </c>
      <c r="D120" s="162" t="s">
        <v>54</v>
      </c>
      <c r="E120" s="162">
        <v>1</v>
      </c>
      <c r="F120" s="113"/>
      <c r="G120" s="101"/>
      <c r="H120" s="124"/>
      <c r="I120" s="124"/>
      <c r="J120" s="124"/>
      <c r="K120" s="125"/>
      <c r="L120" s="125">
        <f t="shared" si="13"/>
        <v>0</v>
      </c>
      <c r="M120" s="125">
        <f t="shared" si="14"/>
        <v>0</v>
      </c>
      <c r="N120" s="125">
        <f t="shared" si="15"/>
        <v>0</v>
      </c>
      <c r="O120" s="125">
        <f t="shared" si="16"/>
        <v>0</v>
      </c>
      <c r="P120" s="125">
        <f t="shared" si="4"/>
        <v>0</v>
      </c>
    </row>
    <row r="121" spans="1:16" s="1" customFormat="1" ht="15">
      <c r="A121" s="151">
        <v>3</v>
      </c>
      <c r="B121" s="171" t="s">
        <v>115</v>
      </c>
      <c r="C121" s="161" t="s">
        <v>470</v>
      </c>
      <c r="D121" s="162" t="s">
        <v>54</v>
      </c>
      <c r="E121" s="152">
        <v>1</v>
      </c>
      <c r="F121" s="113"/>
      <c r="G121" s="101"/>
      <c r="H121" s="124"/>
      <c r="I121" s="124"/>
      <c r="J121" s="124"/>
      <c r="K121" s="125"/>
      <c r="L121" s="125">
        <f t="shared" si="13"/>
        <v>0</v>
      </c>
      <c r="M121" s="125">
        <f t="shared" si="14"/>
        <v>0</v>
      </c>
      <c r="N121" s="125">
        <f t="shared" si="15"/>
        <v>0</v>
      </c>
      <c r="O121" s="125">
        <f t="shared" si="16"/>
        <v>0</v>
      </c>
      <c r="P121" s="125">
        <f t="shared" si="4"/>
        <v>0</v>
      </c>
    </row>
    <row r="122" spans="1:16" s="1" customFormat="1" ht="15">
      <c r="A122" s="160">
        <v>4</v>
      </c>
      <c r="B122" s="171" t="s">
        <v>115</v>
      </c>
      <c r="C122" s="153" t="s">
        <v>654</v>
      </c>
      <c r="D122" s="162" t="s">
        <v>54</v>
      </c>
      <c r="E122" s="152">
        <v>1</v>
      </c>
      <c r="F122" s="113"/>
      <c r="G122" s="101"/>
      <c r="H122" s="124"/>
      <c r="I122" s="124"/>
      <c r="J122" s="124"/>
      <c r="K122" s="125"/>
      <c r="L122" s="125">
        <f t="shared" si="13"/>
        <v>0</v>
      </c>
      <c r="M122" s="125">
        <f t="shared" si="14"/>
        <v>0</v>
      </c>
      <c r="N122" s="125">
        <f t="shared" si="15"/>
        <v>0</v>
      </c>
      <c r="O122" s="125">
        <f t="shared" si="16"/>
        <v>0</v>
      </c>
      <c r="P122" s="125">
        <f t="shared" si="4"/>
        <v>0</v>
      </c>
    </row>
    <row r="123" spans="1:16" s="1" customFormat="1" ht="15">
      <c r="A123" s="151">
        <v>5</v>
      </c>
      <c r="B123" s="171" t="s">
        <v>115</v>
      </c>
      <c r="C123" s="153" t="s">
        <v>431</v>
      </c>
      <c r="D123" s="162" t="s">
        <v>54</v>
      </c>
      <c r="E123" s="152">
        <v>2</v>
      </c>
      <c r="F123" s="113"/>
      <c r="G123" s="101"/>
      <c r="H123" s="124"/>
      <c r="I123" s="124"/>
      <c r="J123" s="124"/>
      <c r="K123" s="125"/>
      <c r="L123" s="125">
        <f t="shared" si="13"/>
        <v>0</v>
      </c>
      <c r="M123" s="125">
        <f t="shared" si="14"/>
        <v>0</v>
      </c>
      <c r="N123" s="125">
        <f t="shared" si="15"/>
        <v>0</v>
      </c>
      <c r="O123" s="125">
        <f t="shared" si="16"/>
        <v>0</v>
      </c>
      <c r="P123" s="125">
        <f t="shared" si="4"/>
        <v>0</v>
      </c>
    </row>
    <row r="124" spans="1:16" s="1" customFormat="1" ht="15">
      <c r="A124" s="160">
        <v>6</v>
      </c>
      <c r="B124" s="171" t="s">
        <v>115</v>
      </c>
      <c r="C124" s="153" t="s">
        <v>432</v>
      </c>
      <c r="D124" s="162" t="s">
        <v>54</v>
      </c>
      <c r="E124" s="152">
        <v>6</v>
      </c>
      <c r="F124" s="113"/>
      <c r="G124" s="101"/>
      <c r="H124" s="124"/>
      <c r="I124" s="124"/>
      <c r="J124" s="124"/>
      <c r="K124" s="125"/>
      <c r="L124" s="125">
        <f t="shared" si="13"/>
        <v>0</v>
      </c>
      <c r="M124" s="125">
        <f t="shared" si="14"/>
        <v>0</v>
      </c>
      <c r="N124" s="125">
        <f t="shared" si="15"/>
        <v>0</v>
      </c>
      <c r="O124" s="125">
        <f t="shared" si="16"/>
        <v>0</v>
      </c>
      <c r="P124" s="125">
        <f t="shared" si="4"/>
        <v>0</v>
      </c>
    </row>
    <row r="125" spans="1:16" s="1" customFormat="1" ht="15">
      <c r="A125" s="151">
        <v>7</v>
      </c>
      <c r="B125" s="171" t="s">
        <v>115</v>
      </c>
      <c r="C125" s="153" t="s">
        <v>454</v>
      </c>
      <c r="D125" s="162" t="s">
        <v>54</v>
      </c>
      <c r="E125" s="152">
        <v>2</v>
      </c>
      <c r="F125" s="113"/>
      <c r="G125" s="101"/>
      <c r="H125" s="124"/>
      <c r="I125" s="124"/>
      <c r="J125" s="124"/>
      <c r="K125" s="125"/>
      <c r="L125" s="125">
        <f t="shared" si="13"/>
        <v>0</v>
      </c>
      <c r="M125" s="125">
        <f t="shared" si="14"/>
        <v>0</v>
      </c>
      <c r="N125" s="125">
        <f t="shared" si="15"/>
        <v>0</v>
      </c>
      <c r="O125" s="125">
        <f t="shared" si="16"/>
        <v>0</v>
      </c>
      <c r="P125" s="125">
        <f t="shared" si="4"/>
        <v>0</v>
      </c>
    </row>
    <row r="126" spans="1:16" s="1" customFormat="1" ht="15">
      <c r="A126" s="160">
        <v>8</v>
      </c>
      <c r="B126" s="171" t="s">
        <v>115</v>
      </c>
      <c r="C126" s="153" t="s">
        <v>455</v>
      </c>
      <c r="D126" s="162" t="s">
        <v>54</v>
      </c>
      <c r="E126" s="152">
        <v>6</v>
      </c>
      <c r="F126" s="113"/>
      <c r="G126" s="101"/>
      <c r="H126" s="124"/>
      <c r="I126" s="124"/>
      <c r="J126" s="124"/>
      <c r="K126" s="125"/>
      <c r="L126" s="125">
        <f t="shared" si="13"/>
        <v>0</v>
      </c>
      <c r="M126" s="125">
        <f t="shared" si="14"/>
        <v>0</v>
      </c>
      <c r="N126" s="125">
        <f t="shared" si="15"/>
        <v>0</v>
      </c>
      <c r="O126" s="125">
        <f t="shared" si="16"/>
        <v>0</v>
      </c>
      <c r="P126" s="125">
        <f t="shared" si="4"/>
        <v>0</v>
      </c>
    </row>
    <row r="127" spans="1:16" s="1" customFormat="1" ht="15">
      <c r="A127" s="151">
        <v>9</v>
      </c>
      <c r="B127" s="171" t="s">
        <v>115</v>
      </c>
      <c r="C127" s="153" t="s">
        <v>465</v>
      </c>
      <c r="D127" s="162" t="s">
        <v>54</v>
      </c>
      <c r="E127" s="152">
        <v>2</v>
      </c>
      <c r="F127" s="113"/>
      <c r="G127" s="101"/>
      <c r="H127" s="124"/>
      <c r="I127" s="124"/>
      <c r="J127" s="124"/>
      <c r="K127" s="125"/>
      <c r="L127" s="125">
        <f t="shared" si="13"/>
        <v>0</v>
      </c>
      <c r="M127" s="125">
        <f t="shared" si="14"/>
        <v>0</v>
      </c>
      <c r="N127" s="125">
        <f t="shared" si="15"/>
        <v>0</v>
      </c>
      <c r="O127" s="125">
        <f t="shared" si="16"/>
        <v>0</v>
      </c>
      <c r="P127" s="125">
        <f t="shared" si="4"/>
        <v>0</v>
      </c>
    </row>
    <row r="128" spans="1:16" s="1" customFormat="1" ht="15">
      <c r="A128" s="160">
        <v>10</v>
      </c>
      <c r="B128" s="171" t="s">
        <v>115</v>
      </c>
      <c r="C128" s="153" t="s">
        <v>448</v>
      </c>
      <c r="D128" s="162" t="s">
        <v>54</v>
      </c>
      <c r="E128" s="152">
        <v>2</v>
      </c>
      <c r="F128" s="113"/>
      <c r="G128" s="101"/>
      <c r="H128" s="124"/>
      <c r="I128" s="124"/>
      <c r="J128" s="124"/>
      <c r="K128" s="125"/>
      <c r="L128" s="125">
        <f t="shared" si="13"/>
        <v>0</v>
      </c>
      <c r="M128" s="125">
        <f t="shared" si="14"/>
        <v>0</v>
      </c>
      <c r="N128" s="125">
        <f t="shared" si="15"/>
        <v>0</v>
      </c>
      <c r="O128" s="125">
        <f t="shared" si="16"/>
        <v>0</v>
      </c>
      <c r="P128" s="125">
        <f t="shared" si="4"/>
        <v>0</v>
      </c>
    </row>
    <row r="129" spans="1:16" s="1" customFormat="1" ht="15">
      <c r="A129" s="151">
        <v>11</v>
      </c>
      <c r="B129" s="171" t="s">
        <v>115</v>
      </c>
      <c r="C129" s="153" t="s">
        <v>655</v>
      </c>
      <c r="D129" s="163" t="s">
        <v>180</v>
      </c>
      <c r="E129" s="152">
        <v>3</v>
      </c>
      <c r="F129" s="113"/>
      <c r="G129" s="101"/>
      <c r="H129" s="124"/>
      <c r="I129" s="124"/>
      <c r="J129" s="124"/>
      <c r="K129" s="125"/>
      <c r="L129" s="125">
        <f t="shared" si="13"/>
        <v>0</v>
      </c>
      <c r="M129" s="125">
        <f t="shared" si="14"/>
        <v>0</v>
      </c>
      <c r="N129" s="125">
        <f t="shared" si="15"/>
        <v>0</v>
      </c>
      <c r="O129" s="125">
        <f t="shared" si="16"/>
        <v>0</v>
      </c>
      <c r="P129" s="125">
        <f t="shared" si="4"/>
        <v>0</v>
      </c>
    </row>
    <row r="130" spans="1:16" s="1" customFormat="1" ht="15">
      <c r="A130" s="160">
        <v>12</v>
      </c>
      <c r="B130" s="171" t="s">
        <v>115</v>
      </c>
      <c r="C130" s="153" t="s">
        <v>648</v>
      </c>
      <c r="D130" s="163" t="s">
        <v>180</v>
      </c>
      <c r="E130" s="152">
        <v>8</v>
      </c>
      <c r="F130" s="113"/>
      <c r="G130" s="101"/>
      <c r="H130" s="124"/>
      <c r="I130" s="124"/>
      <c r="J130" s="124"/>
      <c r="K130" s="125"/>
      <c r="L130" s="125">
        <f t="shared" si="13"/>
        <v>0</v>
      </c>
      <c r="M130" s="125">
        <f t="shared" si="14"/>
        <v>0</v>
      </c>
      <c r="N130" s="125">
        <f t="shared" si="15"/>
        <v>0</v>
      </c>
      <c r="O130" s="125">
        <f t="shared" si="16"/>
        <v>0</v>
      </c>
      <c r="P130" s="125">
        <f t="shared" si="4"/>
        <v>0</v>
      </c>
    </row>
    <row r="131" spans="1:16" s="1" customFormat="1" ht="15">
      <c r="A131" s="151">
        <v>13</v>
      </c>
      <c r="B131" s="171" t="s">
        <v>115</v>
      </c>
      <c r="C131" s="153" t="s">
        <v>650</v>
      </c>
      <c r="D131" s="163" t="s">
        <v>180</v>
      </c>
      <c r="E131" s="152">
        <v>3</v>
      </c>
      <c r="F131" s="113"/>
      <c r="G131" s="101"/>
      <c r="H131" s="124"/>
      <c r="I131" s="124"/>
      <c r="J131" s="124"/>
      <c r="K131" s="125"/>
      <c r="L131" s="125">
        <f t="shared" si="13"/>
        <v>0</v>
      </c>
      <c r="M131" s="125">
        <f t="shared" si="14"/>
        <v>0</v>
      </c>
      <c r="N131" s="125">
        <f t="shared" si="15"/>
        <v>0</v>
      </c>
      <c r="O131" s="125">
        <f t="shared" si="16"/>
        <v>0</v>
      </c>
      <c r="P131" s="125">
        <f t="shared" si="4"/>
        <v>0</v>
      </c>
    </row>
    <row r="132" spans="1:16" s="1" customFormat="1" ht="15">
      <c r="A132" s="160">
        <v>14</v>
      </c>
      <c r="B132" s="171" t="s">
        <v>115</v>
      </c>
      <c r="C132" s="153" t="s">
        <v>651</v>
      </c>
      <c r="D132" s="163" t="s">
        <v>180</v>
      </c>
      <c r="E132" s="152">
        <v>15</v>
      </c>
      <c r="F132" s="113"/>
      <c r="G132" s="101"/>
      <c r="H132" s="124"/>
      <c r="I132" s="124"/>
      <c r="J132" s="124"/>
      <c r="K132" s="125"/>
      <c r="L132" s="125">
        <f t="shared" si="13"/>
        <v>0</v>
      </c>
      <c r="M132" s="125">
        <f t="shared" si="14"/>
        <v>0</v>
      </c>
      <c r="N132" s="125">
        <f t="shared" si="15"/>
        <v>0</v>
      </c>
      <c r="O132" s="125">
        <f t="shared" si="16"/>
        <v>0</v>
      </c>
      <c r="P132" s="125">
        <f t="shared" si="4"/>
        <v>0</v>
      </c>
    </row>
    <row r="133" spans="1:16" s="1" customFormat="1" ht="15">
      <c r="A133" s="151">
        <v>15</v>
      </c>
      <c r="B133" s="171" t="s">
        <v>115</v>
      </c>
      <c r="C133" s="153" t="s">
        <v>652</v>
      </c>
      <c r="D133" s="163" t="s">
        <v>180</v>
      </c>
      <c r="E133" s="152">
        <v>5</v>
      </c>
      <c r="F133" s="113"/>
      <c r="G133" s="101"/>
      <c r="H133" s="124"/>
      <c r="I133" s="124"/>
      <c r="J133" s="124"/>
      <c r="K133" s="125"/>
      <c r="L133" s="125">
        <f t="shared" si="13"/>
        <v>0</v>
      </c>
      <c r="M133" s="125">
        <f t="shared" si="14"/>
        <v>0</v>
      </c>
      <c r="N133" s="125">
        <f t="shared" si="15"/>
        <v>0</v>
      </c>
      <c r="O133" s="125">
        <f t="shared" si="16"/>
        <v>0</v>
      </c>
      <c r="P133" s="125">
        <f t="shared" si="4"/>
        <v>0</v>
      </c>
    </row>
    <row r="134" spans="1:16" s="1" customFormat="1" ht="14.25" customHeight="1">
      <c r="A134" s="160">
        <v>16</v>
      </c>
      <c r="B134" s="171" t="s">
        <v>115</v>
      </c>
      <c r="C134" s="153" t="s">
        <v>450</v>
      </c>
      <c r="D134" s="163" t="s">
        <v>425</v>
      </c>
      <c r="E134" s="152">
        <v>2</v>
      </c>
      <c r="F134" s="113"/>
      <c r="G134" s="101"/>
      <c r="H134" s="124"/>
      <c r="I134" s="124"/>
      <c r="J134" s="124"/>
      <c r="K134" s="125"/>
      <c r="L134" s="125">
        <f t="shared" si="13"/>
        <v>0</v>
      </c>
      <c r="M134" s="125">
        <f t="shared" si="14"/>
        <v>0</v>
      </c>
      <c r="N134" s="125">
        <f t="shared" si="15"/>
        <v>0</v>
      </c>
      <c r="O134" s="125">
        <f t="shared" si="16"/>
        <v>0</v>
      </c>
      <c r="P134" s="125">
        <f t="shared" si="4"/>
        <v>0</v>
      </c>
    </row>
    <row r="135" spans="1:16" s="1" customFormat="1" ht="15">
      <c r="A135" s="151">
        <v>17</v>
      </c>
      <c r="B135" s="171" t="s">
        <v>115</v>
      </c>
      <c r="C135" s="153" t="s">
        <v>427</v>
      </c>
      <c r="D135" s="163" t="s">
        <v>322</v>
      </c>
      <c r="E135" s="152">
        <v>1</v>
      </c>
      <c r="F135" s="113"/>
      <c r="G135" s="101"/>
      <c r="H135" s="124"/>
      <c r="I135" s="124"/>
      <c r="J135" s="124"/>
      <c r="K135" s="125"/>
      <c r="L135" s="125">
        <f t="shared" si="13"/>
        <v>0</v>
      </c>
      <c r="M135" s="125">
        <f t="shared" si="14"/>
        <v>0</v>
      </c>
      <c r="N135" s="125">
        <f t="shared" si="15"/>
        <v>0</v>
      </c>
      <c r="O135" s="125">
        <f t="shared" si="16"/>
        <v>0</v>
      </c>
      <c r="P135" s="125">
        <f t="shared" si="4"/>
        <v>0</v>
      </c>
    </row>
    <row r="136" spans="1:16" s="1" customFormat="1" ht="15">
      <c r="A136" s="160">
        <v>18</v>
      </c>
      <c r="B136" s="171" t="s">
        <v>115</v>
      </c>
      <c r="C136" s="153" t="s">
        <v>428</v>
      </c>
      <c r="D136" s="163" t="s">
        <v>322</v>
      </c>
      <c r="E136" s="152">
        <v>1</v>
      </c>
      <c r="F136" s="113"/>
      <c r="G136" s="101"/>
      <c r="H136" s="124"/>
      <c r="I136" s="124"/>
      <c r="J136" s="124"/>
      <c r="K136" s="125"/>
      <c r="L136" s="125">
        <f t="shared" si="13"/>
        <v>0</v>
      </c>
      <c r="M136" s="125">
        <f t="shared" si="14"/>
        <v>0</v>
      </c>
      <c r="N136" s="125">
        <f t="shared" si="15"/>
        <v>0</v>
      </c>
      <c r="O136" s="125">
        <f t="shared" si="16"/>
        <v>0</v>
      </c>
      <c r="P136" s="125">
        <f t="shared" si="4"/>
        <v>0</v>
      </c>
    </row>
    <row r="137" spans="1:16" s="1" customFormat="1" ht="15">
      <c r="A137" s="151">
        <v>19</v>
      </c>
      <c r="B137" s="171" t="s">
        <v>115</v>
      </c>
      <c r="C137" s="153" t="s">
        <v>429</v>
      </c>
      <c r="D137" s="163" t="s">
        <v>322</v>
      </c>
      <c r="E137" s="152"/>
      <c r="F137" s="113"/>
      <c r="G137" s="101"/>
      <c r="H137" s="124"/>
      <c r="I137" s="124"/>
      <c r="J137" s="124"/>
      <c r="K137" s="125"/>
      <c r="L137" s="125">
        <f t="shared" si="13"/>
        <v>0</v>
      </c>
      <c r="M137" s="125">
        <f t="shared" si="14"/>
        <v>0</v>
      </c>
      <c r="N137" s="125">
        <f t="shared" si="15"/>
        <v>0</v>
      </c>
      <c r="O137" s="125">
        <f t="shared" si="16"/>
        <v>0</v>
      </c>
      <c r="P137" s="125">
        <f t="shared" si="4"/>
        <v>0</v>
      </c>
    </row>
    <row r="138" spans="1:16" s="1" customFormat="1" ht="15">
      <c r="A138" s="156"/>
      <c r="B138" s="156"/>
      <c r="C138" s="230" t="s">
        <v>471</v>
      </c>
      <c r="D138" s="157"/>
      <c r="E138" s="157"/>
      <c r="F138" s="113"/>
      <c r="G138" s="101"/>
      <c r="H138" s="124"/>
      <c r="I138" s="124"/>
      <c r="J138" s="124"/>
      <c r="K138" s="125"/>
      <c r="L138" s="125">
        <f t="shared" si="13"/>
        <v>0</v>
      </c>
      <c r="M138" s="125">
        <f t="shared" si="14"/>
        <v>0</v>
      </c>
      <c r="N138" s="125">
        <f t="shared" si="15"/>
        <v>0</v>
      </c>
      <c r="O138" s="125">
        <f t="shared" si="16"/>
        <v>0</v>
      </c>
      <c r="P138" s="125">
        <f t="shared" si="4"/>
        <v>0</v>
      </c>
    </row>
    <row r="139" spans="1:16" s="1" customFormat="1" ht="15">
      <c r="A139" s="151">
        <v>1</v>
      </c>
      <c r="B139" s="171" t="s">
        <v>115</v>
      </c>
      <c r="C139" s="158" t="s">
        <v>460</v>
      </c>
      <c r="D139" s="159" t="s">
        <v>54</v>
      </c>
      <c r="E139" s="159">
        <v>1</v>
      </c>
      <c r="F139" s="113"/>
      <c r="G139" s="101"/>
      <c r="H139" s="124"/>
      <c r="I139" s="124"/>
      <c r="J139" s="124"/>
      <c r="K139" s="125"/>
      <c r="L139" s="125">
        <f t="shared" si="13"/>
        <v>0</v>
      </c>
      <c r="M139" s="125">
        <f t="shared" si="14"/>
        <v>0</v>
      </c>
      <c r="N139" s="125">
        <f t="shared" si="15"/>
        <v>0</v>
      </c>
      <c r="O139" s="125">
        <f t="shared" si="16"/>
        <v>0</v>
      </c>
      <c r="P139" s="125">
        <f t="shared" si="4"/>
        <v>0</v>
      </c>
    </row>
    <row r="140" spans="1:16" s="1" customFormat="1" ht="15">
      <c r="A140" s="160">
        <v>2</v>
      </c>
      <c r="B140" s="171" t="s">
        <v>115</v>
      </c>
      <c r="C140" s="161" t="s">
        <v>461</v>
      </c>
      <c r="D140" s="162" t="s">
        <v>54</v>
      </c>
      <c r="E140" s="162">
        <v>1</v>
      </c>
      <c r="F140" s="113"/>
      <c r="G140" s="101"/>
      <c r="H140" s="124"/>
      <c r="I140" s="124"/>
      <c r="J140" s="124"/>
      <c r="K140" s="125"/>
      <c r="L140" s="125">
        <f t="shared" si="13"/>
        <v>0</v>
      </c>
      <c r="M140" s="125">
        <f t="shared" si="14"/>
        <v>0</v>
      </c>
      <c r="N140" s="125">
        <f t="shared" si="15"/>
        <v>0</v>
      </c>
      <c r="O140" s="125">
        <f t="shared" si="16"/>
        <v>0</v>
      </c>
      <c r="P140" s="125">
        <f t="shared" si="4"/>
        <v>0</v>
      </c>
    </row>
    <row r="141" spans="1:16" s="1" customFormat="1" ht="15">
      <c r="A141" s="151">
        <v>3</v>
      </c>
      <c r="B141" s="171" t="s">
        <v>115</v>
      </c>
      <c r="C141" s="161" t="s">
        <v>466</v>
      </c>
      <c r="D141" s="162" t="s">
        <v>54</v>
      </c>
      <c r="E141" s="152">
        <v>1</v>
      </c>
      <c r="F141" s="113"/>
      <c r="G141" s="101"/>
      <c r="H141" s="124"/>
      <c r="I141" s="124"/>
      <c r="J141" s="124"/>
      <c r="K141" s="125"/>
      <c r="L141" s="125">
        <f t="shared" si="13"/>
        <v>0</v>
      </c>
      <c r="M141" s="125">
        <f t="shared" si="14"/>
        <v>0</v>
      </c>
      <c r="N141" s="125">
        <f t="shared" si="15"/>
        <v>0</v>
      </c>
      <c r="O141" s="125">
        <f t="shared" si="16"/>
        <v>0</v>
      </c>
      <c r="P141" s="125">
        <f t="shared" si="4"/>
        <v>0</v>
      </c>
    </row>
    <row r="142" spans="1:16" s="1" customFormat="1" ht="15">
      <c r="A142" s="160">
        <v>4</v>
      </c>
      <c r="B142" s="171" t="s">
        <v>115</v>
      </c>
      <c r="C142" s="153" t="s">
        <v>462</v>
      </c>
      <c r="D142" s="162" t="s">
        <v>54</v>
      </c>
      <c r="E142" s="152">
        <v>1</v>
      </c>
      <c r="F142" s="113"/>
      <c r="G142" s="101"/>
      <c r="H142" s="124"/>
      <c r="I142" s="124"/>
      <c r="J142" s="124"/>
      <c r="K142" s="125"/>
      <c r="L142" s="125">
        <f t="shared" si="13"/>
        <v>0</v>
      </c>
      <c r="M142" s="125">
        <f t="shared" si="14"/>
        <v>0</v>
      </c>
      <c r="N142" s="125">
        <f t="shared" si="15"/>
        <v>0</v>
      </c>
      <c r="O142" s="125">
        <f t="shared" si="16"/>
        <v>0</v>
      </c>
      <c r="P142" s="125">
        <f t="shared" si="4"/>
        <v>0</v>
      </c>
    </row>
    <row r="143" spans="1:16" s="1" customFormat="1" ht="15">
      <c r="A143" s="151">
        <v>5</v>
      </c>
      <c r="B143" s="171" t="s">
        <v>115</v>
      </c>
      <c r="C143" s="153" t="s">
        <v>432</v>
      </c>
      <c r="D143" s="162" t="s">
        <v>54</v>
      </c>
      <c r="E143" s="152">
        <v>6</v>
      </c>
      <c r="F143" s="113"/>
      <c r="G143" s="101"/>
      <c r="H143" s="124"/>
      <c r="I143" s="124"/>
      <c r="J143" s="124"/>
      <c r="K143" s="125"/>
      <c r="L143" s="125">
        <f t="shared" si="13"/>
        <v>0</v>
      </c>
      <c r="M143" s="125">
        <f t="shared" si="14"/>
        <v>0</v>
      </c>
      <c r="N143" s="125">
        <f t="shared" si="15"/>
        <v>0</v>
      </c>
      <c r="O143" s="125">
        <f t="shared" si="16"/>
        <v>0</v>
      </c>
      <c r="P143" s="125">
        <f t="shared" si="4"/>
        <v>0</v>
      </c>
    </row>
    <row r="144" spans="1:16" s="1" customFormat="1" ht="15">
      <c r="A144" s="160">
        <v>6</v>
      </c>
      <c r="B144" s="171" t="s">
        <v>115</v>
      </c>
      <c r="C144" s="153" t="s">
        <v>472</v>
      </c>
      <c r="D144" s="162" t="s">
        <v>54</v>
      </c>
      <c r="E144" s="152">
        <v>6</v>
      </c>
      <c r="F144" s="113"/>
      <c r="G144" s="101"/>
      <c r="H144" s="124"/>
      <c r="I144" s="124"/>
      <c r="J144" s="124"/>
      <c r="K144" s="125"/>
      <c r="L144" s="125">
        <f t="shared" si="13"/>
        <v>0</v>
      </c>
      <c r="M144" s="125">
        <f t="shared" si="14"/>
        <v>0</v>
      </c>
      <c r="N144" s="125">
        <f t="shared" si="15"/>
        <v>0</v>
      </c>
      <c r="O144" s="125">
        <f t="shared" si="16"/>
        <v>0</v>
      </c>
      <c r="P144" s="125">
        <f t="shared" si="4"/>
        <v>0</v>
      </c>
    </row>
    <row r="145" spans="1:16" s="1" customFormat="1" ht="15">
      <c r="A145" s="151">
        <v>7</v>
      </c>
      <c r="B145" s="171" t="s">
        <v>115</v>
      </c>
      <c r="C145" s="153" t="s">
        <v>473</v>
      </c>
      <c r="D145" s="162" t="s">
        <v>54</v>
      </c>
      <c r="E145" s="152">
        <v>1</v>
      </c>
      <c r="F145" s="113"/>
      <c r="G145" s="101"/>
      <c r="H145" s="124"/>
      <c r="I145" s="124"/>
      <c r="J145" s="124"/>
      <c r="K145" s="125"/>
      <c r="L145" s="125">
        <f aca="true" t="shared" si="17" ref="L145:L176">E145*F145</f>
        <v>0</v>
      </c>
      <c r="M145" s="125">
        <f aca="true" t="shared" si="18" ref="M145:M176">E145*H145</f>
        <v>0</v>
      </c>
      <c r="N145" s="125">
        <f aca="true" t="shared" si="19" ref="N145:N176">E145*I145</f>
        <v>0</v>
      </c>
      <c r="O145" s="125">
        <f aca="true" t="shared" si="20" ref="O145:O176">E145*J145</f>
        <v>0</v>
      </c>
      <c r="P145" s="125">
        <f t="shared" si="4"/>
        <v>0</v>
      </c>
    </row>
    <row r="146" spans="1:16" s="1" customFormat="1" ht="15">
      <c r="A146" s="160">
        <v>8</v>
      </c>
      <c r="B146" s="171" t="s">
        <v>115</v>
      </c>
      <c r="C146" s="153" t="s">
        <v>457</v>
      </c>
      <c r="D146" s="162" t="s">
        <v>54</v>
      </c>
      <c r="E146" s="152">
        <v>1</v>
      </c>
      <c r="F146" s="113"/>
      <c r="G146" s="101"/>
      <c r="H146" s="124"/>
      <c r="I146" s="124"/>
      <c r="J146" s="124"/>
      <c r="K146" s="125"/>
      <c r="L146" s="125">
        <f t="shared" si="17"/>
        <v>0</v>
      </c>
      <c r="M146" s="125">
        <f t="shared" si="18"/>
        <v>0</v>
      </c>
      <c r="N146" s="125">
        <f t="shared" si="19"/>
        <v>0</v>
      </c>
      <c r="O146" s="125">
        <f t="shared" si="20"/>
        <v>0</v>
      </c>
      <c r="P146" s="125">
        <f t="shared" si="4"/>
        <v>0</v>
      </c>
    </row>
    <row r="147" spans="1:16" s="1" customFormat="1" ht="15">
      <c r="A147" s="151">
        <v>9</v>
      </c>
      <c r="B147" s="171" t="s">
        <v>115</v>
      </c>
      <c r="C147" s="153" t="s">
        <v>463</v>
      </c>
      <c r="D147" s="162" t="s">
        <v>54</v>
      </c>
      <c r="E147" s="152">
        <v>1</v>
      </c>
      <c r="F147" s="113"/>
      <c r="G147" s="101"/>
      <c r="H147" s="124"/>
      <c r="I147" s="124"/>
      <c r="J147" s="124"/>
      <c r="K147" s="125"/>
      <c r="L147" s="125">
        <f t="shared" si="17"/>
        <v>0</v>
      </c>
      <c r="M147" s="125">
        <f t="shared" si="18"/>
        <v>0</v>
      </c>
      <c r="N147" s="125">
        <f t="shared" si="19"/>
        <v>0</v>
      </c>
      <c r="O147" s="125">
        <f t="shared" si="20"/>
        <v>0</v>
      </c>
      <c r="P147" s="125">
        <f t="shared" si="4"/>
        <v>0</v>
      </c>
    </row>
    <row r="148" spans="1:16" s="1" customFormat="1" ht="15">
      <c r="A148" s="160">
        <v>10</v>
      </c>
      <c r="B148" s="171" t="s">
        <v>115</v>
      </c>
      <c r="C148" s="153" t="s">
        <v>459</v>
      </c>
      <c r="D148" s="163" t="s">
        <v>180</v>
      </c>
      <c r="E148" s="152">
        <v>15</v>
      </c>
      <c r="F148" s="113"/>
      <c r="G148" s="101"/>
      <c r="H148" s="124"/>
      <c r="I148" s="124"/>
      <c r="J148" s="124"/>
      <c r="K148" s="125"/>
      <c r="L148" s="125">
        <f t="shared" si="17"/>
        <v>0</v>
      </c>
      <c r="M148" s="125">
        <f t="shared" si="18"/>
        <v>0</v>
      </c>
      <c r="N148" s="125">
        <f t="shared" si="19"/>
        <v>0</v>
      </c>
      <c r="O148" s="125">
        <f t="shared" si="20"/>
        <v>0</v>
      </c>
      <c r="P148" s="125">
        <f t="shared" si="4"/>
        <v>0</v>
      </c>
    </row>
    <row r="149" spans="1:16" s="1" customFormat="1" ht="15">
      <c r="A149" s="151">
        <v>11</v>
      </c>
      <c r="B149" s="171" t="s">
        <v>115</v>
      </c>
      <c r="C149" s="153" t="s">
        <v>650</v>
      </c>
      <c r="D149" s="163" t="s">
        <v>180</v>
      </c>
      <c r="E149" s="152">
        <v>12</v>
      </c>
      <c r="F149" s="113"/>
      <c r="G149" s="101"/>
      <c r="H149" s="124"/>
      <c r="I149" s="124"/>
      <c r="J149" s="124"/>
      <c r="K149" s="125"/>
      <c r="L149" s="125">
        <f t="shared" si="17"/>
        <v>0</v>
      </c>
      <c r="M149" s="125">
        <f t="shared" si="18"/>
        <v>0</v>
      </c>
      <c r="N149" s="125">
        <f t="shared" si="19"/>
        <v>0</v>
      </c>
      <c r="O149" s="125">
        <f t="shared" si="20"/>
        <v>0</v>
      </c>
      <c r="P149" s="125">
        <f t="shared" si="4"/>
        <v>0</v>
      </c>
    </row>
    <row r="150" spans="1:16" s="1" customFormat="1" ht="15">
      <c r="A150" s="160">
        <v>12</v>
      </c>
      <c r="B150" s="171" t="s">
        <v>115</v>
      </c>
      <c r="C150" s="153" t="s">
        <v>651</v>
      </c>
      <c r="D150" s="163" t="s">
        <v>180</v>
      </c>
      <c r="E150" s="152">
        <v>6</v>
      </c>
      <c r="F150" s="113"/>
      <c r="G150" s="101"/>
      <c r="H150" s="124"/>
      <c r="I150" s="124"/>
      <c r="J150" s="124"/>
      <c r="K150" s="125"/>
      <c r="L150" s="125">
        <f t="shared" si="17"/>
        <v>0</v>
      </c>
      <c r="M150" s="125">
        <f t="shared" si="18"/>
        <v>0</v>
      </c>
      <c r="N150" s="125">
        <f t="shared" si="19"/>
        <v>0</v>
      </c>
      <c r="O150" s="125">
        <f t="shared" si="20"/>
        <v>0</v>
      </c>
      <c r="P150" s="125">
        <f t="shared" si="4"/>
        <v>0</v>
      </c>
    </row>
    <row r="151" spans="1:16" s="1" customFormat="1" ht="30">
      <c r="A151" s="151">
        <v>13</v>
      </c>
      <c r="B151" s="171" t="s">
        <v>115</v>
      </c>
      <c r="C151" s="153" t="s">
        <v>450</v>
      </c>
      <c r="D151" s="163" t="s">
        <v>425</v>
      </c>
      <c r="E151" s="152">
        <v>2</v>
      </c>
      <c r="F151" s="113"/>
      <c r="G151" s="101"/>
      <c r="H151" s="124"/>
      <c r="I151" s="124"/>
      <c r="J151" s="124"/>
      <c r="K151" s="125"/>
      <c r="L151" s="125">
        <f t="shared" si="17"/>
        <v>0</v>
      </c>
      <c r="M151" s="125">
        <f t="shared" si="18"/>
        <v>0</v>
      </c>
      <c r="N151" s="125">
        <f t="shared" si="19"/>
        <v>0</v>
      </c>
      <c r="O151" s="125">
        <f t="shared" si="20"/>
        <v>0</v>
      </c>
      <c r="P151" s="125">
        <f t="shared" si="4"/>
        <v>0</v>
      </c>
    </row>
    <row r="152" spans="1:16" s="1" customFormat="1" ht="15">
      <c r="A152" s="160">
        <v>14</v>
      </c>
      <c r="B152" s="171" t="s">
        <v>115</v>
      </c>
      <c r="C152" s="153" t="s">
        <v>427</v>
      </c>
      <c r="D152" s="163" t="s">
        <v>322</v>
      </c>
      <c r="E152" s="152">
        <v>1</v>
      </c>
      <c r="F152" s="113"/>
      <c r="G152" s="101"/>
      <c r="H152" s="124"/>
      <c r="I152" s="124"/>
      <c r="J152" s="124"/>
      <c r="K152" s="125"/>
      <c r="L152" s="125">
        <f t="shared" si="17"/>
        <v>0</v>
      </c>
      <c r="M152" s="125">
        <f t="shared" si="18"/>
        <v>0</v>
      </c>
      <c r="N152" s="125">
        <f t="shared" si="19"/>
        <v>0</v>
      </c>
      <c r="O152" s="125">
        <f t="shared" si="20"/>
        <v>0</v>
      </c>
      <c r="P152" s="125">
        <f t="shared" si="4"/>
        <v>0</v>
      </c>
    </row>
    <row r="153" spans="1:16" s="1" customFormat="1" ht="15">
      <c r="A153" s="151">
        <v>15</v>
      </c>
      <c r="B153" s="171" t="s">
        <v>115</v>
      </c>
      <c r="C153" s="153" t="s">
        <v>428</v>
      </c>
      <c r="D153" s="163" t="s">
        <v>322</v>
      </c>
      <c r="E153" s="152">
        <v>1</v>
      </c>
      <c r="F153" s="113"/>
      <c r="G153" s="101"/>
      <c r="H153" s="124"/>
      <c r="I153" s="124"/>
      <c r="J153" s="124"/>
      <c r="K153" s="125"/>
      <c r="L153" s="125">
        <f t="shared" si="17"/>
        <v>0</v>
      </c>
      <c r="M153" s="125">
        <f t="shared" si="18"/>
        <v>0</v>
      </c>
      <c r="N153" s="125">
        <f t="shared" si="19"/>
        <v>0</v>
      </c>
      <c r="O153" s="125">
        <f t="shared" si="20"/>
        <v>0</v>
      </c>
      <c r="P153" s="125">
        <f t="shared" si="4"/>
        <v>0</v>
      </c>
    </row>
    <row r="154" spans="1:16" s="1" customFormat="1" ht="15">
      <c r="A154" s="160">
        <v>16</v>
      </c>
      <c r="B154" s="171" t="s">
        <v>115</v>
      </c>
      <c r="C154" s="153" t="s">
        <v>429</v>
      </c>
      <c r="D154" s="163" t="s">
        <v>322</v>
      </c>
      <c r="E154" s="152"/>
      <c r="F154" s="113"/>
      <c r="G154" s="101"/>
      <c r="H154" s="124"/>
      <c r="I154" s="124"/>
      <c r="J154" s="124"/>
      <c r="K154" s="125"/>
      <c r="L154" s="125">
        <f t="shared" si="17"/>
        <v>0</v>
      </c>
      <c r="M154" s="125">
        <f t="shared" si="18"/>
        <v>0</v>
      </c>
      <c r="N154" s="125">
        <f t="shared" si="19"/>
        <v>0</v>
      </c>
      <c r="O154" s="125">
        <f t="shared" si="20"/>
        <v>0</v>
      </c>
      <c r="P154" s="125">
        <f t="shared" si="4"/>
        <v>0</v>
      </c>
    </row>
    <row r="155" spans="1:16" s="1" customFormat="1" ht="15">
      <c r="A155" s="156"/>
      <c r="B155" s="156"/>
      <c r="C155" s="230" t="s">
        <v>475</v>
      </c>
      <c r="D155" s="157"/>
      <c r="E155" s="157"/>
      <c r="F155" s="113"/>
      <c r="G155" s="101"/>
      <c r="H155" s="124"/>
      <c r="I155" s="124"/>
      <c r="J155" s="124"/>
      <c r="K155" s="125"/>
      <c r="L155" s="125">
        <f t="shared" si="17"/>
        <v>0</v>
      </c>
      <c r="M155" s="125">
        <f t="shared" si="18"/>
        <v>0</v>
      </c>
      <c r="N155" s="125">
        <f t="shared" si="19"/>
        <v>0</v>
      </c>
      <c r="O155" s="125">
        <f t="shared" si="20"/>
        <v>0</v>
      </c>
      <c r="P155" s="125">
        <f t="shared" si="4"/>
        <v>0</v>
      </c>
    </row>
    <row r="156" spans="1:16" s="1" customFormat="1" ht="15">
      <c r="A156" s="151">
        <v>1</v>
      </c>
      <c r="B156" s="171" t="s">
        <v>115</v>
      </c>
      <c r="C156" s="158" t="s">
        <v>474</v>
      </c>
      <c r="D156" s="159" t="s">
        <v>54</v>
      </c>
      <c r="E156" s="159">
        <v>1</v>
      </c>
      <c r="F156" s="113"/>
      <c r="G156" s="101"/>
      <c r="H156" s="124"/>
      <c r="I156" s="124"/>
      <c r="J156" s="124"/>
      <c r="K156" s="125"/>
      <c r="L156" s="125">
        <f t="shared" si="17"/>
        <v>0</v>
      </c>
      <c r="M156" s="125">
        <f t="shared" si="18"/>
        <v>0</v>
      </c>
      <c r="N156" s="125">
        <f t="shared" si="19"/>
        <v>0</v>
      </c>
      <c r="O156" s="125">
        <f t="shared" si="20"/>
        <v>0</v>
      </c>
      <c r="P156" s="125">
        <f t="shared" si="4"/>
        <v>0</v>
      </c>
    </row>
    <row r="157" spans="1:16" s="1" customFormat="1" ht="15">
      <c r="A157" s="160">
        <v>2</v>
      </c>
      <c r="B157" s="171" t="s">
        <v>115</v>
      </c>
      <c r="C157" s="161" t="s">
        <v>464</v>
      </c>
      <c r="D157" s="162" t="s">
        <v>54</v>
      </c>
      <c r="E157" s="162">
        <v>1</v>
      </c>
      <c r="F157" s="113"/>
      <c r="G157" s="101"/>
      <c r="H157" s="124"/>
      <c r="I157" s="124"/>
      <c r="J157" s="124"/>
      <c r="K157" s="125"/>
      <c r="L157" s="125">
        <f t="shared" si="17"/>
        <v>0</v>
      </c>
      <c r="M157" s="125">
        <f t="shared" si="18"/>
        <v>0</v>
      </c>
      <c r="N157" s="125">
        <f t="shared" si="19"/>
        <v>0</v>
      </c>
      <c r="O157" s="125">
        <f t="shared" si="20"/>
        <v>0</v>
      </c>
      <c r="P157" s="125">
        <f t="shared" si="4"/>
        <v>0</v>
      </c>
    </row>
    <row r="158" spans="1:16" s="1" customFormat="1" ht="15">
      <c r="A158" s="151">
        <v>3</v>
      </c>
      <c r="B158" s="171" t="s">
        <v>115</v>
      </c>
      <c r="C158" s="161" t="s">
        <v>656</v>
      </c>
      <c r="D158" s="162" t="s">
        <v>54</v>
      </c>
      <c r="E158" s="152">
        <v>2</v>
      </c>
      <c r="F158" s="113"/>
      <c r="G158" s="101"/>
      <c r="H158" s="124"/>
      <c r="I158" s="124"/>
      <c r="J158" s="124"/>
      <c r="K158" s="125"/>
      <c r="L158" s="125">
        <f t="shared" si="17"/>
        <v>0</v>
      </c>
      <c r="M158" s="125">
        <f t="shared" si="18"/>
        <v>0</v>
      </c>
      <c r="N158" s="125">
        <f t="shared" si="19"/>
        <v>0</v>
      </c>
      <c r="O158" s="125">
        <f t="shared" si="20"/>
        <v>0</v>
      </c>
      <c r="P158" s="125">
        <f t="shared" si="4"/>
        <v>0</v>
      </c>
    </row>
    <row r="159" spans="1:16" s="1" customFormat="1" ht="15">
      <c r="A159" s="160">
        <v>4</v>
      </c>
      <c r="B159" s="171" t="s">
        <v>115</v>
      </c>
      <c r="C159" s="153" t="s">
        <v>657</v>
      </c>
      <c r="D159" s="163" t="s">
        <v>180</v>
      </c>
      <c r="E159" s="152">
        <v>12</v>
      </c>
      <c r="F159" s="113"/>
      <c r="G159" s="101"/>
      <c r="H159" s="124"/>
      <c r="I159" s="124"/>
      <c r="J159" s="124"/>
      <c r="K159" s="125"/>
      <c r="L159" s="125">
        <f t="shared" si="17"/>
        <v>0</v>
      </c>
      <c r="M159" s="125">
        <f t="shared" si="18"/>
        <v>0</v>
      </c>
      <c r="N159" s="125">
        <f t="shared" si="19"/>
        <v>0</v>
      </c>
      <c r="O159" s="125">
        <f t="shared" si="20"/>
        <v>0</v>
      </c>
      <c r="P159" s="125">
        <f t="shared" si="4"/>
        <v>0</v>
      </c>
    </row>
    <row r="160" spans="1:16" s="1" customFormat="1" ht="30">
      <c r="A160" s="151">
        <v>5</v>
      </c>
      <c r="B160" s="171" t="s">
        <v>115</v>
      </c>
      <c r="C160" s="153" t="s">
        <v>426</v>
      </c>
      <c r="D160" s="163" t="s">
        <v>425</v>
      </c>
      <c r="E160" s="152">
        <v>35</v>
      </c>
      <c r="F160" s="113"/>
      <c r="G160" s="101"/>
      <c r="H160" s="124"/>
      <c r="I160" s="124"/>
      <c r="J160" s="124"/>
      <c r="K160" s="125"/>
      <c r="L160" s="125">
        <f t="shared" si="17"/>
        <v>0</v>
      </c>
      <c r="M160" s="125">
        <f t="shared" si="18"/>
        <v>0</v>
      </c>
      <c r="N160" s="125">
        <f t="shared" si="19"/>
        <v>0</v>
      </c>
      <c r="O160" s="125">
        <f t="shared" si="20"/>
        <v>0</v>
      </c>
      <c r="P160" s="125">
        <f t="shared" si="4"/>
        <v>0</v>
      </c>
    </row>
    <row r="161" spans="1:16" s="1" customFormat="1" ht="15">
      <c r="A161" s="160">
        <v>6</v>
      </c>
      <c r="B161" s="171" t="s">
        <v>115</v>
      </c>
      <c r="C161" s="153" t="s">
        <v>427</v>
      </c>
      <c r="D161" s="163" t="s">
        <v>322</v>
      </c>
      <c r="E161" s="152">
        <v>1</v>
      </c>
      <c r="F161" s="113"/>
      <c r="G161" s="101"/>
      <c r="H161" s="124"/>
      <c r="I161" s="124"/>
      <c r="J161" s="124"/>
      <c r="K161" s="125"/>
      <c r="L161" s="125">
        <f t="shared" si="17"/>
        <v>0</v>
      </c>
      <c r="M161" s="125">
        <f t="shared" si="18"/>
        <v>0</v>
      </c>
      <c r="N161" s="125">
        <f t="shared" si="19"/>
        <v>0</v>
      </c>
      <c r="O161" s="125">
        <f t="shared" si="20"/>
        <v>0</v>
      </c>
      <c r="P161" s="125">
        <f t="shared" si="4"/>
        <v>0</v>
      </c>
    </row>
    <row r="162" spans="1:16" s="1" customFormat="1" ht="15">
      <c r="A162" s="151">
        <v>7</v>
      </c>
      <c r="B162" s="171" t="s">
        <v>115</v>
      </c>
      <c r="C162" s="153" t="s">
        <v>428</v>
      </c>
      <c r="D162" s="163" t="s">
        <v>322</v>
      </c>
      <c r="E162" s="152">
        <v>1</v>
      </c>
      <c r="F162" s="113"/>
      <c r="G162" s="101"/>
      <c r="H162" s="124"/>
      <c r="I162" s="124"/>
      <c r="J162" s="124"/>
      <c r="K162" s="125"/>
      <c r="L162" s="125">
        <f t="shared" si="17"/>
        <v>0</v>
      </c>
      <c r="M162" s="125">
        <f t="shared" si="18"/>
        <v>0</v>
      </c>
      <c r="N162" s="125">
        <f t="shared" si="19"/>
        <v>0</v>
      </c>
      <c r="O162" s="125">
        <f t="shared" si="20"/>
        <v>0</v>
      </c>
      <c r="P162" s="125">
        <f t="shared" si="4"/>
        <v>0</v>
      </c>
    </row>
    <row r="163" spans="1:16" s="1" customFormat="1" ht="15">
      <c r="A163" s="160">
        <v>8</v>
      </c>
      <c r="B163" s="171" t="s">
        <v>115</v>
      </c>
      <c r="C163" s="153" t="s">
        <v>429</v>
      </c>
      <c r="D163" s="163" t="s">
        <v>322</v>
      </c>
      <c r="E163" s="152">
        <v>1</v>
      </c>
      <c r="F163" s="113"/>
      <c r="G163" s="101"/>
      <c r="H163" s="124"/>
      <c r="I163" s="124"/>
      <c r="J163" s="124"/>
      <c r="K163" s="125"/>
      <c r="L163" s="125">
        <f t="shared" si="17"/>
        <v>0</v>
      </c>
      <c r="M163" s="125">
        <f t="shared" si="18"/>
        <v>0</v>
      </c>
      <c r="N163" s="125">
        <f t="shared" si="19"/>
        <v>0</v>
      </c>
      <c r="O163" s="125">
        <f t="shared" si="20"/>
        <v>0</v>
      </c>
      <c r="P163" s="125">
        <f t="shared" si="4"/>
        <v>0</v>
      </c>
    </row>
    <row r="164" spans="1:16" s="1" customFormat="1" ht="15">
      <c r="A164" s="156"/>
      <c r="B164" s="156"/>
      <c r="C164" s="136" t="s">
        <v>658</v>
      </c>
      <c r="D164" s="157"/>
      <c r="E164" s="157"/>
      <c r="F164" s="113"/>
      <c r="G164" s="101"/>
      <c r="H164" s="124"/>
      <c r="I164" s="124"/>
      <c r="J164" s="124"/>
      <c r="K164" s="125"/>
      <c r="L164" s="125">
        <f t="shared" si="17"/>
        <v>0</v>
      </c>
      <c r="M164" s="125">
        <f t="shared" si="18"/>
        <v>0</v>
      </c>
      <c r="N164" s="125">
        <f t="shared" si="19"/>
        <v>0</v>
      </c>
      <c r="O164" s="125">
        <f t="shared" si="20"/>
        <v>0</v>
      </c>
      <c r="P164" s="125">
        <f t="shared" si="4"/>
        <v>0</v>
      </c>
    </row>
    <row r="165" spans="1:16" s="1" customFormat="1" ht="45">
      <c r="A165" s="151">
        <v>1</v>
      </c>
      <c r="B165" s="171" t="s">
        <v>115</v>
      </c>
      <c r="C165" s="165" t="s">
        <v>659</v>
      </c>
      <c r="D165" s="151" t="s">
        <v>54</v>
      </c>
      <c r="E165" s="151">
        <v>1</v>
      </c>
      <c r="F165" s="113"/>
      <c r="G165" s="101"/>
      <c r="H165" s="124"/>
      <c r="I165" s="124"/>
      <c r="J165" s="124"/>
      <c r="K165" s="125"/>
      <c r="L165" s="125">
        <f t="shared" si="17"/>
        <v>0</v>
      </c>
      <c r="M165" s="125">
        <f t="shared" si="18"/>
        <v>0</v>
      </c>
      <c r="N165" s="125">
        <f t="shared" si="19"/>
        <v>0</v>
      </c>
      <c r="O165" s="125">
        <f t="shared" si="20"/>
        <v>0</v>
      </c>
      <c r="P165" s="125">
        <f t="shared" si="4"/>
        <v>0</v>
      </c>
    </row>
    <row r="166" spans="1:16" s="1" customFormat="1" ht="30">
      <c r="A166" s="151">
        <v>2</v>
      </c>
      <c r="B166" s="171" t="s">
        <v>115</v>
      </c>
      <c r="C166" s="166" t="s">
        <v>660</v>
      </c>
      <c r="D166" s="151" t="s">
        <v>322</v>
      </c>
      <c r="E166" s="151">
        <v>1</v>
      </c>
      <c r="F166" s="113"/>
      <c r="G166" s="101"/>
      <c r="H166" s="124"/>
      <c r="I166" s="124"/>
      <c r="J166" s="124"/>
      <c r="K166" s="125"/>
      <c r="L166" s="125">
        <f t="shared" si="17"/>
        <v>0</v>
      </c>
      <c r="M166" s="125">
        <f t="shared" si="18"/>
        <v>0</v>
      </c>
      <c r="N166" s="125">
        <f t="shared" si="19"/>
        <v>0</v>
      </c>
      <c r="O166" s="125">
        <f t="shared" si="20"/>
        <v>0</v>
      </c>
      <c r="P166" s="125">
        <f t="shared" si="4"/>
        <v>0</v>
      </c>
    </row>
    <row r="167" spans="1:16" s="1" customFormat="1" ht="60">
      <c r="A167" s="151">
        <v>3</v>
      </c>
      <c r="B167" s="171" t="s">
        <v>115</v>
      </c>
      <c r="C167" s="153" t="s">
        <v>661</v>
      </c>
      <c r="D167" s="151" t="s">
        <v>322</v>
      </c>
      <c r="E167" s="151">
        <v>1</v>
      </c>
      <c r="F167" s="113"/>
      <c r="G167" s="101"/>
      <c r="H167" s="124"/>
      <c r="I167" s="124"/>
      <c r="J167" s="124"/>
      <c r="K167" s="125"/>
      <c r="L167" s="125">
        <f t="shared" si="17"/>
        <v>0</v>
      </c>
      <c r="M167" s="125">
        <f t="shared" si="18"/>
        <v>0</v>
      </c>
      <c r="N167" s="125">
        <f t="shared" si="19"/>
        <v>0</v>
      </c>
      <c r="O167" s="125">
        <f t="shared" si="20"/>
        <v>0</v>
      </c>
      <c r="P167" s="125">
        <f t="shared" si="4"/>
        <v>0</v>
      </c>
    </row>
    <row r="168" spans="1:16" s="1" customFormat="1" ht="15">
      <c r="A168" s="152">
        <v>4</v>
      </c>
      <c r="B168" s="171" t="s">
        <v>115</v>
      </c>
      <c r="C168" s="153" t="s">
        <v>409</v>
      </c>
      <c r="D168" s="152" t="s">
        <v>54</v>
      </c>
      <c r="E168" s="152">
        <v>1</v>
      </c>
      <c r="F168" s="113"/>
      <c r="G168" s="101"/>
      <c r="H168" s="124"/>
      <c r="I168" s="124"/>
      <c r="J168" s="124"/>
      <c r="K168" s="125"/>
      <c r="L168" s="125">
        <f t="shared" si="17"/>
        <v>0</v>
      </c>
      <c r="M168" s="125">
        <f t="shared" si="18"/>
        <v>0</v>
      </c>
      <c r="N168" s="125">
        <f t="shared" si="19"/>
        <v>0</v>
      </c>
      <c r="O168" s="125">
        <f t="shared" si="20"/>
        <v>0</v>
      </c>
      <c r="P168" s="125">
        <f t="shared" si="4"/>
        <v>0</v>
      </c>
    </row>
    <row r="169" spans="1:16" s="1" customFormat="1" ht="15">
      <c r="A169" s="152">
        <v>5</v>
      </c>
      <c r="B169" s="171" t="s">
        <v>115</v>
      </c>
      <c r="C169" s="153" t="s">
        <v>662</v>
      </c>
      <c r="D169" s="152" t="s">
        <v>54</v>
      </c>
      <c r="E169" s="152">
        <v>1</v>
      </c>
      <c r="F169" s="113"/>
      <c r="G169" s="101"/>
      <c r="H169" s="124"/>
      <c r="I169" s="124"/>
      <c r="J169" s="124"/>
      <c r="K169" s="125"/>
      <c r="L169" s="125">
        <f t="shared" si="17"/>
        <v>0</v>
      </c>
      <c r="M169" s="125">
        <f t="shared" si="18"/>
        <v>0</v>
      </c>
      <c r="N169" s="125">
        <f t="shared" si="19"/>
        <v>0</v>
      </c>
      <c r="O169" s="125">
        <f t="shared" si="20"/>
        <v>0</v>
      </c>
      <c r="P169" s="125">
        <f t="shared" si="4"/>
        <v>0</v>
      </c>
    </row>
    <row r="170" spans="1:16" s="1" customFormat="1" ht="15">
      <c r="A170" s="152">
        <v>6</v>
      </c>
      <c r="B170" s="171" t="s">
        <v>115</v>
      </c>
      <c r="C170" s="153" t="s">
        <v>663</v>
      </c>
      <c r="D170" s="152" t="s">
        <v>54</v>
      </c>
      <c r="E170" s="152">
        <v>1</v>
      </c>
      <c r="F170" s="113"/>
      <c r="G170" s="101"/>
      <c r="H170" s="124"/>
      <c r="I170" s="124"/>
      <c r="J170" s="124"/>
      <c r="K170" s="125"/>
      <c r="L170" s="125">
        <f t="shared" si="17"/>
        <v>0</v>
      </c>
      <c r="M170" s="125">
        <f t="shared" si="18"/>
        <v>0</v>
      </c>
      <c r="N170" s="125">
        <f t="shared" si="19"/>
        <v>0</v>
      </c>
      <c r="O170" s="125">
        <f t="shared" si="20"/>
        <v>0</v>
      </c>
      <c r="P170" s="125">
        <f t="shared" si="4"/>
        <v>0</v>
      </c>
    </row>
    <row r="171" spans="1:16" s="1" customFormat="1" ht="15">
      <c r="A171" s="152">
        <v>7</v>
      </c>
      <c r="B171" s="171" t="s">
        <v>115</v>
      </c>
      <c r="C171" s="153" t="s">
        <v>664</v>
      </c>
      <c r="D171" s="152" t="s">
        <v>54</v>
      </c>
      <c r="E171" s="152">
        <v>3</v>
      </c>
      <c r="F171" s="113"/>
      <c r="G171" s="101"/>
      <c r="H171" s="124"/>
      <c r="I171" s="124"/>
      <c r="J171" s="124"/>
      <c r="K171" s="125"/>
      <c r="L171" s="125">
        <f t="shared" si="17"/>
        <v>0</v>
      </c>
      <c r="M171" s="125">
        <f t="shared" si="18"/>
        <v>0</v>
      </c>
      <c r="N171" s="125">
        <f t="shared" si="19"/>
        <v>0</v>
      </c>
      <c r="O171" s="125">
        <f t="shared" si="20"/>
        <v>0</v>
      </c>
      <c r="P171" s="125">
        <f t="shared" si="4"/>
        <v>0</v>
      </c>
    </row>
    <row r="172" spans="1:16" s="1" customFormat="1" ht="15">
      <c r="A172" s="152">
        <v>8</v>
      </c>
      <c r="B172" s="171" t="s">
        <v>115</v>
      </c>
      <c r="C172" s="153" t="s">
        <v>665</v>
      </c>
      <c r="D172" s="152" t="s">
        <v>322</v>
      </c>
      <c r="E172" s="152">
        <v>5</v>
      </c>
      <c r="F172" s="113"/>
      <c r="G172" s="101"/>
      <c r="H172" s="124"/>
      <c r="I172" s="124"/>
      <c r="J172" s="124"/>
      <c r="K172" s="125"/>
      <c r="L172" s="125">
        <f t="shared" si="17"/>
        <v>0</v>
      </c>
      <c r="M172" s="125">
        <f t="shared" si="18"/>
        <v>0</v>
      </c>
      <c r="N172" s="125">
        <f t="shared" si="19"/>
        <v>0</v>
      </c>
      <c r="O172" s="125">
        <f t="shared" si="20"/>
        <v>0</v>
      </c>
      <c r="P172" s="125">
        <f t="shared" si="4"/>
        <v>0</v>
      </c>
    </row>
    <row r="173" spans="1:16" s="1" customFormat="1" ht="15">
      <c r="A173" s="152">
        <v>9</v>
      </c>
      <c r="B173" s="171" t="s">
        <v>115</v>
      </c>
      <c r="C173" s="153" t="s">
        <v>673</v>
      </c>
      <c r="D173" s="152" t="s">
        <v>322</v>
      </c>
      <c r="E173" s="152">
        <v>4</v>
      </c>
      <c r="F173" s="113"/>
      <c r="G173" s="101"/>
      <c r="H173" s="124"/>
      <c r="I173" s="124"/>
      <c r="J173" s="124"/>
      <c r="K173" s="125"/>
      <c r="L173" s="125">
        <f t="shared" si="17"/>
        <v>0</v>
      </c>
      <c r="M173" s="125">
        <f t="shared" si="18"/>
        <v>0</v>
      </c>
      <c r="N173" s="125">
        <f t="shared" si="19"/>
        <v>0</v>
      </c>
      <c r="O173" s="125">
        <f t="shared" si="20"/>
        <v>0</v>
      </c>
      <c r="P173" s="125">
        <f t="shared" si="4"/>
        <v>0</v>
      </c>
    </row>
    <row r="174" spans="1:16" s="1" customFormat="1" ht="15">
      <c r="A174" s="152">
        <v>10</v>
      </c>
      <c r="B174" s="171" t="s">
        <v>115</v>
      </c>
      <c r="C174" s="153" t="s">
        <v>666</v>
      </c>
      <c r="D174" s="163" t="s">
        <v>180</v>
      </c>
      <c r="E174" s="152">
        <v>72</v>
      </c>
      <c r="F174" s="113"/>
      <c r="G174" s="101"/>
      <c r="H174" s="124"/>
      <c r="I174" s="124"/>
      <c r="J174" s="124"/>
      <c r="K174" s="125"/>
      <c r="L174" s="125">
        <f t="shared" si="17"/>
        <v>0</v>
      </c>
      <c r="M174" s="125">
        <f t="shared" si="18"/>
        <v>0</v>
      </c>
      <c r="N174" s="125">
        <f t="shared" si="19"/>
        <v>0</v>
      </c>
      <c r="O174" s="125">
        <f t="shared" si="20"/>
        <v>0</v>
      </c>
      <c r="P174" s="125">
        <f t="shared" si="4"/>
        <v>0</v>
      </c>
    </row>
    <row r="175" spans="1:16" s="1" customFormat="1" ht="30">
      <c r="A175" s="152">
        <v>11</v>
      </c>
      <c r="B175" s="171" t="s">
        <v>115</v>
      </c>
      <c r="C175" s="153" t="s">
        <v>667</v>
      </c>
      <c r="D175" s="167" t="s">
        <v>180</v>
      </c>
      <c r="E175" s="152">
        <v>64</v>
      </c>
      <c r="F175" s="113"/>
      <c r="G175" s="101"/>
      <c r="H175" s="124"/>
      <c r="I175" s="124"/>
      <c r="J175" s="124"/>
      <c r="K175" s="125"/>
      <c r="L175" s="125">
        <f t="shared" si="17"/>
        <v>0</v>
      </c>
      <c r="M175" s="125">
        <f t="shared" si="18"/>
        <v>0</v>
      </c>
      <c r="N175" s="125">
        <f t="shared" si="19"/>
        <v>0</v>
      </c>
      <c r="O175" s="125">
        <f t="shared" si="20"/>
        <v>0</v>
      </c>
      <c r="P175" s="125">
        <f t="shared" si="4"/>
        <v>0</v>
      </c>
    </row>
    <row r="176" spans="1:16" s="1" customFormat="1" ht="15">
      <c r="A176" s="152">
        <v>12</v>
      </c>
      <c r="B176" s="171" t="s">
        <v>115</v>
      </c>
      <c r="C176" s="153" t="s">
        <v>668</v>
      </c>
      <c r="D176" s="167" t="s">
        <v>180</v>
      </c>
      <c r="E176" s="152">
        <v>8</v>
      </c>
      <c r="F176" s="113"/>
      <c r="G176" s="101"/>
      <c r="H176" s="124"/>
      <c r="I176" s="124"/>
      <c r="J176" s="124"/>
      <c r="K176" s="125"/>
      <c r="L176" s="125">
        <f t="shared" si="17"/>
        <v>0</v>
      </c>
      <c r="M176" s="125">
        <f t="shared" si="18"/>
        <v>0</v>
      </c>
      <c r="N176" s="125">
        <f t="shared" si="19"/>
        <v>0</v>
      </c>
      <c r="O176" s="125">
        <f t="shared" si="20"/>
        <v>0</v>
      </c>
      <c r="P176" s="125">
        <f t="shared" si="4"/>
        <v>0</v>
      </c>
    </row>
    <row r="177" spans="1:16" s="1" customFormat="1" ht="30">
      <c r="A177" s="151">
        <v>13</v>
      </c>
      <c r="B177" s="171" t="s">
        <v>115</v>
      </c>
      <c r="C177" s="166" t="s">
        <v>674</v>
      </c>
      <c r="D177" s="151" t="s">
        <v>669</v>
      </c>
      <c r="E177" s="151">
        <v>200</v>
      </c>
      <c r="F177" s="113"/>
      <c r="G177" s="101"/>
      <c r="H177" s="124"/>
      <c r="I177" s="124"/>
      <c r="J177" s="124"/>
      <c r="K177" s="125"/>
      <c r="L177" s="125">
        <f aca="true" t="shared" si="21" ref="L177:L184">E177*F177</f>
        <v>0</v>
      </c>
      <c r="M177" s="125">
        <f aca="true" t="shared" si="22" ref="M177:M184">E177*H177</f>
        <v>0</v>
      </c>
      <c r="N177" s="125">
        <f aca="true" t="shared" si="23" ref="N177:N184">E177*I177</f>
        <v>0</v>
      </c>
      <c r="O177" s="125">
        <f aca="true" t="shared" si="24" ref="O177:O184">E177*J177</f>
        <v>0</v>
      </c>
      <c r="P177" s="125">
        <f t="shared" si="4"/>
        <v>0</v>
      </c>
    </row>
    <row r="178" spans="1:16" s="1" customFormat="1" ht="30">
      <c r="A178" s="151">
        <v>14</v>
      </c>
      <c r="B178" s="171" t="s">
        <v>115</v>
      </c>
      <c r="C178" s="166" t="s">
        <v>670</v>
      </c>
      <c r="D178" s="151" t="s">
        <v>425</v>
      </c>
      <c r="E178" s="151">
        <v>4.5</v>
      </c>
      <c r="F178" s="113"/>
      <c r="G178" s="101"/>
      <c r="H178" s="124"/>
      <c r="I178" s="124"/>
      <c r="J178" s="124"/>
      <c r="K178" s="125"/>
      <c r="L178" s="125">
        <f t="shared" si="21"/>
        <v>0</v>
      </c>
      <c r="M178" s="125">
        <f t="shared" si="22"/>
        <v>0</v>
      </c>
      <c r="N178" s="125">
        <f t="shared" si="23"/>
        <v>0</v>
      </c>
      <c r="O178" s="125">
        <f t="shared" si="24"/>
        <v>0</v>
      </c>
      <c r="P178" s="125">
        <f t="shared" si="4"/>
        <v>0</v>
      </c>
    </row>
    <row r="179" spans="1:16" s="1" customFormat="1" ht="30">
      <c r="A179" s="151">
        <v>15</v>
      </c>
      <c r="B179" s="171" t="s">
        <v>115</v>
      </c>
      <c r="C179" s="166" t="s">
        <v>671</v>
      </c>
      <c r="D179" s="151" t="s">
        <v>322</v>
      </c>
      <c r="E179" s="151">
        <v>2</v>
      </c>
      <c r="F179" s="113"/>
      <c r="G179" s="101"/>
      <c r="H179" s="124"/>
      <c r="I179" s="124"/>
      <c r="J179" s="124"/>
      <c r="K179" s="125"/>
      <c r="L179" s="125">
        <f t="shared" si="21"/>
        <v>0</v>
      </c>
      <c r="M179" s="125">
        <f t="shared" si="22"/>
        <v>0</v>
      </c>
      <c r="N179" s="125">
        <f t="shared" si="23"/>
        <v>0</v>
      </c>
      <c r="O179" s="125">
        <f t="shared" si="24"/>
        <v>0</v>
      </c>
      <c r="P179" s="125">
        <f t="shared" si="4"/>
        <v>0</v>
      </c>
    </row>
    <row r="180" spans="1:16" s="1" customFormat="1" ht="15">
      <c r="A180" s="152">
        <v>16</v>
      </c>
      <c r="B180" s="171" t="s">
        <v>115</v>
      </c>
      <c r="C180" s="153" t="s">
        <v>672</v>
      </c>
      <c r="D180" s="151" t="s">
        <v>322</v>
      </c>
      <c r="E180" s="152">
        <v>1</v>
      </c>
      <c r="F180" s="113"/>
      <c r="G180" s="101"/>
      <c r="H180" s="124"/>
      <c r="I180" s="124"/>
      <c r="J180" s="124"/>
      <c r="K180" s="125"/>
      <c r="L180" s="125">
        <f t="shared" si="21"/>
        <v>0</v>
      </c>
      <c r="M180" s="125">
        <f t="shared" si="22"/>
        <v>0</v>
      </c>
      <c r="N180" s="125">
        <f t="shared" si="23"/>
        <v>0</v>
      </c>
      <c r="O180" s="125">
        <f t="shared" si="24"/>
        <v>0</v>
      </c>
      <c r="P180" s="125">
        <f t="shared" si="4"/>
        <v>0</v>
      </c>
    </row>
    <row r="181" spans="1:16" s="1" customFormat="1" ht="15">
      <c r="A181" s="152">
        <v>17</v>
      </c>
      <c r="B181" s="171" t="s">
        <v>115</v>
      </c>
      <c r="C181" s="153" t="s">
        <v>410</v>
      </c>
      <c r="D181" s="151" t="s">
        <v>322</v>
      </c>
      <c r="E181" s="152">
        <v>1</v>
      </c>
      <c r="F181" s="113"/>
      <c r="G181" s="101"/>
      <c r="H181" s="124"/>
      <c r="I181" s="124"/>
      <c r="J181" s="124"/>
      <c r="K181" s="125"/>
      <c r="L181" s="125">
        <f t="shared" si="21"/>
        <v>0</v>
      </c>
      <c r="M181" s="125">
        <f t="shared" si="22"/>
        <v>0</v>
      </c>
      <c r="N181" s="125">
        <f t="shared" si="23"/>
        <v>0</v>
      </c>
      <c r="O181" s="125">
        <f t="shared" si="24"/>
        <v>0</v>
      </c>
      <c r="P181" s="125">
        <f t="shared" si="4"/>
        <v>0</v>
      </c>
    </row>
    <row r="182" spans="1:16" s="1" customFormat="1" ht="15">
      <c r="A182" s="152">
        <v>18</v>
      </c>
      <c r="B182" s="171" t="s">
        <v>115</v>
      </c>
      <c r="C182" s="153" t="s">
        <v>411</v>
      </c>
      <c r="D182" s="151" t="s">
        <v>322</v>
      </c>
      <c r="E182" s="152">
        <v>1</v>
      </c>
      <c r="F182" s="113"/>
      <c r="G182" s="101"/>
      <c r="H182" s="124"/>
      <c r="I182" s="124"/>
      <c r="J182" s="124"/>
      <c r="K182" s="125"/>
      <c r="L182" s="125">
        <f t="shared" si="21"/>
        <v>0</v>
      </c>
      <c r="M182" s="125">
        <f t="shared" si="22"/>
        <v>0</v>
      </c>
      <c r="N182" s="125">
        <f t="shared" si="23"/>
        <v>0</v>
      </c>
      <c r="O182" s="125">
        <f t="shared" si="24"/>
        <v>0</v>
      </c>
      <c r="P182" s="125">
        <f t="shared" si="4"/>
        <v>0</v>
      </c>
    </row>
    <row r="183" spans="1:16" s="1" customFormat="1" ht="15">
      <c r="A183" s="152">
        <v>19</v>
      </c>
      <c r="B183" s="171" t="s">
        <v>115</v>
      </c>
      <c r="C183" s="168" t="s">
        <v>412</v>
      </c>
      <c r="D183" s="151" t="s">
        <v>322</v>
      </c>
      <c r="E183" s="152">
        <v>1</v>
      </c>
      <c r="F183" s="113"/>
      <c r="G183" s="101"/>
      <c r="H183" s="124"/>
      <c r="I183" s="124"/>
      <c r="J183" s="124"/>
      <c r="K183" s="125"/>
      <c r="L183" s="125">
        <f t="shared" si="21"/>
        <v>0</v>
      </c>
      <c r="M183" s="125">
        <f t="shared" si="22"/>
        <v>0</v>
      </c>
      <c r="N183" s="125">
        <f t="shared" si="23"/>
        <v>0</v>
      </c>
      <c r="O183" s="125">
        <f t="shared" si="24"/>
        <v>0</v>
      </c>
      <c r="P183" s="125">
        <f t="shared" si="4"/>
        <v>0</v>
      </c>
    </row>
    <row r="184" spans="1:16" s="1" customFormat="1" ht="15">
      <c r="A184" s="74"/>
      <c r="B184" s="75"/>
      <c r="C184" s="76"/>
      <c r="D184" s="74"/>
      <c r="E184" s="77"/>
      <c r="F184" s="113"/>
      <c r="G184" s="101"/>
      <c r="H184" s="124">
        <v>0</v>
      </c>
      <c r="I184" s="124">
        <v>0</v>
      </c>
      <c r="J184" s="124">
        <v>0</v>
      </c>
      <c r="K184" s="125">
        <f>SUM(H184:J184)</f>
        <v>0</v>
      </c>
      <c r="L184" s="125">
        <f t="shared" si="21"/>
        <v>0</v>
      </c>
      <c r="M184" s="125">
        <f t="shared" si="22"/>
        <v>0</v>
      </c>
      <c r="N184" s="125">
        <f t="shared" si="23"/>
        <v>0</v>
      </c>
      <c r="O184" s="125">
        <f t="shared" si="24"/>
        <v>0</v>
      </c>
      <c r="P184" s="125">
        <f>SUM(M184:O184)</f>
        <v>0</v>
      </c>
    </row>
    <row r="185" spans="1:19" s="18" customFormat="1" ht="15">
      <c r="A185" s="71"/>
      <c r="B185" s="72"/>
      <c r="C185" s="229" t="s">
        <v>29</v>
      </c>
      <c r="D185" s="229" t="s">
        <v>15</v>
      </c>
      <c r="E185" s="65"/>
      <c r="F185" s="115"/>
      <c r="G185" s="115"/>
      <c r="H185" s="115"/>
      <c r="I185" s="115"/>
      <c r="J185" s="115"/>
      <c r="K185" s="115"/>
      <c r="L185" s="115">
        <f>SUM(L17:L184)</f>
        <v>0</v>
      </c>
      <c r="M185" s="115">
        <f>SUM(M17:M184)</f>
        <v>0</v>
      </c>
      <c r="N185" s="115">
        <f>SUM(N17:N184)</f>
        <v>0</v>
      </c>
      <c r="O185" s="115">
        <f>SUM(O17:O184)</f>
        <v>0</v>
      </c>
      <c r="P185" s="115">
        <f>SUM(P17:P184)</f>
        <v>0</v>
      </c>
      <c r="R185" s="19"/>
      <c r="S185" s="19"/>
    </row>
    <row r="186" spans="1:16" s="1" customFormat="1" ht="15">
      <c r="A186" s="7"/>
      <c r="B186" s="3"/>
      <c r="C186" s="235" t="s">
        <v>755</v>
      </c>
      <c r="D186" s="268"/>
      <c r="E186" s="268"/>
      <c r="F186" s="268"/>
      <c r="G186" s="268"/>
      <c r="H186" s="268"/>
      <c r="I186" s="268"/>
      <c r="J186" s="268"/>
      <c r="K186" s="269"/>
      <c r="L186" s="116"/>
      <c r="M186" s="117"/>
      <c r="N186" s="118">
        <f>N185*1%</f>
        <v>0</v>
      </c>
      <c r="O186" s="117"/>
      <c r="P186" s="117"/>
    </row>
    <row r="187" spans="1:16" s="1" customFormat="1" ht="15">
      <c r="A187" s="7"/>
      <c r="B187" s="3"/>
      <c r="C187" s="264" t="s">
        <v>29</v>
      </c>
      <c r="D187" s="265"/>
      <c r="E187" s="265"/>
      <c r="F187" s="265"/>
      <c r="G187" s="265"/>
      <c r="H187" s="265"/>
      <c r="I187" s="265"/>
      <c r="J187" s="265"/>
      <c r="K187" s="266"/>
      <c r="L187" s="116"/>
      <c r="M187" s="117"/>
      <c r="N187" s="117">
        <f>SUM(N185:N186)</f>
        <v>0</v>
      </c>
      <c r="O187" s="117"/>
      <c r="P187" s="117"/>
    </row>
    <row r="188" spans="1:16" s="1" customFormat="1" ht="15">
      <c r="A188" s="7"/>
      <c r="B188" s="3"/>
      <c r="C188" s="264" t="s">
        <v>756</v>
      </c>
      <c r="D188" s="265"/>
      <c r="E188" s="265"/>
      <c r="F188" s="265"/>
      <c r="G188" s="265"/>
      <c r="H188" s="265"/>
      <c r="I188" s="265"/>
      <c r="J188" s="265"/>
      <c r="K188" s="266"/>
      <c r="L188" s="116"/>
      <c r="M188" s="117"/>
      <c r="N188" s="118">
        <f>N187*2%</f>
        <v>0</v>
      </c>
      <c r="O188" s="117"/>
      <c r="P188" s="117"/>
    </row>
    <row r="189" spans="1:18" s="18" customFormat="1" ht="15">
      <c r="A189" s="13"/>
      <c r="B189" s="14"/>
      <c r="C189" s="267" t="s">
        <v>31</v>
      </c>
      <c r="D189" s="252"/>
      <c r="E189" s="252"/>
      <c r="F189" s="252"/>
      <c r="G189" s="252"/>
      <c r="H189" s="252"/>
      <c r="I189" s="252"/>
      <c r="J189" s="252"/>
      <c r="K189" s="236"/>
      <c r="L189" s="119">
        <f>SUM(L185)</f>
        <v>0</v>
      </c>
      <c r="M189" s="119">
        <f>SUM(M185)</f>
        <v>0</v>
      </c>
      <c r="N189" s="119">
        <f>SUM(N187:N188)</f>
        <v>0</v>
      </c>
      <c r="O189" s="119">
        <f>SUM(O185:O188)</f>
        <v>0</v>
      </c>
      <c r="P189" s="119">
        <f>M189+N189+O189</f>
        <v>0</v>
      </c>
      <c r="R189" s="19"/>
    </row>
    <row r="190" spans="1:18" s="18" customFormat="1" ht="15">
      <c r="A190" s="290"/>
      <c r="B190" s="238"/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6" t="s">
        <v>56</v>
      </c>
      <c r="N190" s="15"/>
      <c r="O190" s="15"/>
      <c r="P190" s="120">
        <f>SUM(P189)</f>
        <v>0</v>
      </c>
      <c r="R190" s="19"/>
    </row>
    <row r="191" spans="1:18" s="18" customFormat="1" ht="15">
      <c r="A191" s="284"/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R191" s="19"/>
    </row>
    <row r="192" spans="1:16" s="1" customFormat="1" ht="15">
      <c r="A192" s="240" t="s">
        <v>46</v>
      </c>
      <c r="B192" s="240"/>
      <c r="C192" s="239"/>
      <c r="D192" s="239"/>
      <c r="E192" s="239"/>
      <c r="F192" s="240"/>
      <c r="G192" s="240"/>
      <c r="H192" s="240"/>
      <c r="I192" s="240" t="s">
        <v>48</v>
      </c>
      <c r="J192" s="240"/>
      <c r="K192" s="240"/>
      <c r="L192" s="239"/>
      <c r="M192" s="239"/>
      <c r="N192" s="239"/>
      <c r="O192" s="239"/>
      <c r="P192" s="239"/>
    </row>
    <row r="193" spans="1:16" s="1" customFormat="1" ht="15">
      <c r="A193" s="240"/>
      <c r="B193" s="240"/>
      <c r="C193" s="263" t="s">
        <v>47</v>
      </c>
      <c r="D193" s="263"/>
      <c r="E193" s="263"/>
      <c r="F193" s="240"/>
      <c r="G193" s="240"/>
      <c r="H193" s="240"/>
      <c r="I193" s="240"/>
      <c r="J193" s="240"/>
      <c r="K193" s="240"/>
      <c r="L193" s="263" t="s">
        <v>47</v>
      </c>
      <c r="M193" s="263"/>
      <c r="N193" s="263"/>
      <c r="O193" s="263"/>
      <c r="P193" s="263"/>
    </row>
    <row r="194" spans="1:16" s="18" customFormat="1" ht="15">
      <c r="A194" s="284"/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</row>
    <row r="195" spans="1:16" s="18" customFormat="1" ht="15">
      <c r="A195" s="284" t="s">
        <v>49</v>
      </c>
      <c r="B195" s="240"/>
      <c r="C195" s="17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</row>
  </sheetData>
  <sheetProtection/>
  <mergeCells count="40">
    <mergeCell ref="C193:E193"/>
    <mergeCell ref="I192:K192"/>
    <mergeCell ref="A194:P194"/>
    <mergeCell ref="A195:B195"/>
    <mergeCell ref="D195:P195"/>
    <mergeCell ref="A193:B193"/>
    <mergeCell ref="F193:K193"/>
    <mergeCell ref="L193:P193"/>
    <mergeCell ref="A192:B192"/>
    <mergeCell ref="C192:E192"/>
    <mergeCell ref="A8:B8"/>
    <mergeCell ref="C8:P8"/>
    <mergeCell ref="D9:E9"/>
    <mergeCell ref="F9:H9"/>
    <mergeCell ref="I9:L9"/>
    <mergeCell ref="A1:P1"/>
    <mergeCell ref="A2:P2"/>
    <mergeCell ref="A3:P3"/>
    <mergeCell ref="A4:B4"/>
    <mergeCell ref="F192:H192"/>
    <mergeCell ref="L192:P192"/>
    <mergeCell ref="M9:N9"/>
    <mergeCell ref="A7:B7"/>
    <mergeCell ref="C7:P7"/>
    <mergeCell ref="C189:K189"/>
    <mergeCell ref="F12:K12"/>
    <mergeCell ref="A11:P11"/>
    <mergeCell ref="A10:I10"/>
    <mergeCell ref="C188:K188"/>
    <mergeCell ref="C4:P4"/>
    <mergeCell ref="A5:B5"/>
    <mergeCell ref="C5:P5"/>
    <mergeCell ref="A6:B6"/>
    <mergeCell ref="C6:P6"/>
    <mergeCell ref="O10:P10"/>
    <mergeCell ref="C187:K187"/>
    <mergeCell ref="A190:L190"/>
    <mergeCell ref="A191:P191"/>
    <mergeCell ref="C186:K186"/>
    <mergeCell ref="J10:K10"/>
  </mergeCells>
  <printOptions gridLines="1" horizontalCentered="1"/>
  <pageMargins left="0" right="0" top="0.7086614173228347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S71"/>
  <sheetViews>
    <sheetView showZeros="0" zoomScalePageLayoutView="0" workbookViewId="0" topLeftCell="A1">
      <selection activeCell="A1" sqref="A1:P1"/>
    </sheetView>
  </sheetViews>
  <sheetFormatPr defaultColWidth="9.00390625" defaultRowHeight="12.75"/>
  <cols>
    <col min="1" max="1" width="7.875" style="29" customWidth="1"/>
    <col min="2" max="2" width="8.375" style="29" customWidth="1"/>
    <col min="3" max="3" width="37.00390625" style="29" customWidth="1"/>
    <col min="4" max="4" width="6.625" style="29" customWidth="1"/>
    <col min="5" max="5" width="7.375" style="29" bestFit="1" customWidth="1"/>
    <col min="6" max="6" width="6.125" style="29" customWidth="1"/>
    <col min="7" max="7" width="6.00390625" style="29" customWidth="1"/>
    <col min="8" max="8" width="5.875" style="29" customWidth="1"/>
    <col min="9" max="9" width="7.00390625" style="29" bestFit="1" customWidth="1"/>
    <col min="10" max="10" width="5.375" style="29" customWidth="1"/>
    <col min="11" max="11" width="8.00390625" style="29" bestFit="1" customWidth="1"/>
    <col min="12" max="12" width="9.00390625" style="29" bestFit="1" customWidth="1"/>
    <col min="13" max="14" width="10.125" style="29" bestFit="1" customWidth="1"/>
    <col min="15" max="15" width="9.00390625" style="29" bestFit="1" customWidth="1"/>
    <col min="16" max="16" width="10.125" style="29" bestFit="1" customWidth="1"/>
    <col min="17" max="16384" width="9.125" style="29" customWidth="1"/>
  </cols>
  <sheetData>
    <row r="1" spans="1:16" ht="23.25">
      <c r="A1" s="274" t="s">
        <v>712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8.75">
      <c r="A2" s="258" t="s">
        <v>564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2.75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s="1" customFormat="1" ht="15.75" customHeight="1">
      <c r="A4" s="256" t="s">
        <v>81</v>
      </c>
      <c r="B4" s="256"/>
      <c r="C4" s="275" t="s">
        <v>750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s="1" customFormat="1" ht="15">
      <c r="A5" s="255"/>
      <c r="B5" s="255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s="1" customFormat="1" ht="15.75" customHeight="1">
      <c r="A6" s="256" t="s">
        <v>82</v>
      </c>
      <c r="B6" s="256"/>
      <c r="C6" s="275" t="s">
        <v>751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s="1" customFormat="1" ht="15">
      <c r="A7" s="256" t="s">
        <v>83</v>
      </c>
      <c r="B7" s="256"/>
      <c r="C7" s="253" t="s">
        <v>752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s="1" customFormat="1" ht="15">
      <c r="A8" s="256" t="s">
        <v>84</v>
      </c>
      <c r="B8" s="256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s="18" customFormat="1" ht="14.25" customHeight="1">
      <c r="A9" s="10" t="s">
        <v>85</v>
      </c>
      <c r="B9" s="8">
        <f>'Visp. būvd.'!B9</f>
        <v>0</v>
      </c>
      <c r="C9" s="10" t="s">
        <v>87</v>
      </c>
      <c r="D9" s="273" t="s">
        <v>76</v>
      </c>
      <c r="E9" s="273"/>
      <c r="F9" s="270" t="s">
        <v>88</v>
      </c>
      <c r="G9" s="270"/>
      <c r="H9" s="270"/>
      <c r="I9" s="259" t="s">
        <v>89</v>
      </c>
      <c r="J9" s="259"/>
      <c r="K9" s="259"/>
      <c r="L9" s="259"/>
      <c r="M9" s="271">
        <f>P64</f>
        <v>0</v>
      </c>
      <c r="N9" s="272"/>
      <c r="O9" s="2" t="s">
        <v>15</v>
      </c>
      <c r="P9" s="9"/>
    </row>
    <row r="10" spans="1:16" s="18" customFormat="1" ht="14.2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 t="s">
        <v>13</v>
      </c>
      <c r="K10" s="255"/>
      <c r="L10" s="8">
        <f>'Visp. būvd.'!L10</f>
        <v>0</v>
      </c>
      <c r="M10" s="2" t="s">
        <v>86</v>
      </c>
      <c r="N10" s="11">
        <f>'Visp. būvd.'!N10</f>
        <v>0</v>
      </c>
      <c r="O10" s="231">
        <f>'Visp. būvd.'!O10:P10</f>
        <v>0</v>
      </c>
      <c r="P10" s="231"/>
    </row>
    <row r="11" spans="1:16" s="18" customFormat="1" ht="14.25" customHeight="1" thickBo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ht="13.5" customHeight="1" thickBot="1">
      <c r="A12" s="40" t="s">
        <v>18</v>
      </c>
      <c r="B12" s="40"/>
      <c r="C12" s="41"/>
      <c r="D12" s="40" t="s">
        <v>19</v>
      </c>
      <c r="E12" s="42" t="s">
        <v>20</v>
      </c>
      <c r="F12" s="232" t="s">
        <v>33</v>
      </c>
      <c r="G12" s="233"/>
      <c r="H12" s="233"/>
      <c r="I12" s="233"/>
      <c r="J12" s="233"/>
      <c r="K12" s="234"/>
      <c r="L12" s="43"/>
      <c r="M12" s="43"/>
      <c r="N12" s="43" t="s">
        <v>22</v>
      </c>
      <c r="O12" s="43" t="s">
        <v>21</v>
      </c>
      <c r="P12" s="44" t="s">
        <v>15</v>
      </c>
    </row>
    <row r="13" spans="1:16" ht="12.75">
      <c r="A13" s="45" t="s">
        <v>23</v>
      </c>
      <c r="B13" s="45" t="s">
        <v>45</v>
      </c>
      <c r="C13" s="45" t="s">
        <v>32</v>
      </c>
      <c r="D13" s="45" t="s">
        <v>24</v>
      </c>
      <c r="E13" s="46" t="s">
        <v>25</v>
      </c>
      <c r="F13" s="45" t="s">
        <v>34</v>
      </c>
      <c r="G13" s="53" t="s">
        <v>90</v>
      </c>
      <c r="H13" s="40" t="s">
        <v>36</v>
      </c>
      <c r="I13" s="40" t="s">
        <v>26</v>
      </c>
      <c r="J13" s="40" t="s">
        <v>37</v>
      </c>
      <c r="K13" s="40" t="s">
        <v>42</v>
      </c>
      <c r="L13" s="47" t="s">
        <v>38</v>
      </c>
      <c r="M13" s="40" t="s">
        <v>36</v>
      </c>
      <c r="N13" s="40" t="s">
        <v>26</v>
      </c>
      <c r="O13" s="40" t="s">
        <v>37</v>
      </c>
      <c r="P13" s="40" t="s">
        <v>42</v>
      </c>
    </row>
    <row r="14" spans="1:16" ht="12.75">
      <c r="A14" s="45"/>
      <c r="B14" s="45"/>
      <c r="C14" s="45"/>
      <c r="D14" s="45"/>
      <c r="E14" s="46"/>
      <c r="F14" s="45" t="s">
        <v>43</v>
      </c>
      <c r="G14" s="45" t="s">
        <v>53</v>
      </c>
      <c r="H14" s="45" t="s">
        <v>40</v>
      </c>
      <c r="I14" s="45" t="s">
        <v>39</v>
      </c>
      <c r="J14" s="45" t="s">
        <v>41</v>
      </c>
      <c r="K14" s="45" t="s">
        <v>15</v>
      </c>
      <c r="L14" s="48" t="s">
        <v>12</v>
      </c>
      <c r="M14" s="45" t="s">
        <v>40</v>
      </c>
      <c r="N14" s="45" t="s">
        <v>39</v>
      </c>
      <c r="O14" s="45" t="s">
        <v>41</v>
      </c>
      <c r="P14" s="45" t="s">
        <v>15</v>
      </c>
    </row>
    <row r="15" spans="1:16" ht="13.5" thickBot="1">
      <c r="A15" s="49" t="s">
        <v>28</v>
      </c>
      <c r="B15" s="49"/>
      <c r="C15" s="49"/>
      <c r="D15" s="49"/>
      <c r="E15" s="50"/>
      <c r="F15" s="49" t="s">
        <v>50</v>
      </c>
      <c r="G15" s="49" t="s">
        <v>57</v>
      </c>
      <c r="H15" s="49" t="s">
        <v>15</v>
      </c>
      <c r="I15" s="49" t="s">
        <v>15</v>
      </c>
      <c r="J15" s="49" t="s">
        <v>15</v>
      </c>
      <c r="K15" s="49"/>
      <c r="L15" s="51" t="s">
        <v>50</v>
      </c>
      <c r="M15" s="49" t="s">
        <v>15</v>
      </c>
      <c r="N15" s="49" t="s">
        <v>15</v>
      </c>
      <c r="O15" s="49" t="s">
        <v>15</v>
      </c>
      <c r="P15" s="49"/>
    </row>
    <row r="16" spans="1:16" ht="13.5" thickBo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9" s="18" customFormat="1" ht="15">
      <c r="A17" s="59"/>
      <c r="B17" s="59"/>
      <c r="C17" s="85"/>
      <c r="D17" s="58"/>
      <c r="E17" s="60"/>
      <c r="F17" s="113"/>
      <c r="G17" s="101"/>
      <c r="H17" s="101">
        <v>0</v>
      </c>
      <c r="I17" s="101">
        <v>0</v>
      </c>
      <c r="J17" s="101">
        <v>0</v>
      </c>
      <c r="K17" s="114">
        <f>SUM(H17:J17)</f>
        <v>0</v>
      </c>
      <c r="L17" s="114">
        <f aca="true" t="shared" si="0" ref="L17:L58">ROUND(E17*F17,2)</f>
        <v>0</v>
      </c>
      <c r="M17" s="114">
        <f aca="true" t="shared" si="1" ref="M17:M58">ROUND(E17*H17,2)</f>
        <v>0</v>
      </c>
      <c r="N17" s="114">
        <f aca="true" t="shared" si="2" ref="N17:N58">ROUND(E17*I17,2)</f>
        <v>0</v>
      </c>
      <c r="O17" s="114">
        <f aca="true" t="shared" si="3" ref="O17:O58">ROUND(E17*J17,2)</f>
        <v>0</v>
      </c>
      <c r="P17" s="114">
        <f aca="true" t="shared" si="4" ref="P17:P57">SUM(M17:O17)</f>
        <v>0</v>
      </c>
      <c r="S17" s="19"/>
    </row>
    <row r="18" spans="1:19" s="18" customFormat="1" ht="45">
      <c r="A18" s="59" t="s">
        <v>129</v>
      </c>
      <c r="B18" s="171" t="s">
        <v>115</v>
      </c>
      <c r="C18" s="64" t="s">
        <v>539</v>
      </c>
      <c r="D18" s="58" t="s">
        <v>540</v>
      </c>
      <c r="E18" s="60">
        <v>11</v>
      </c>
      <c r="F18" s="113"/>
      <c r="G18" s="101"/>
      <c r="H18" s="101"/>
      <c r="I18" s="101"/>
      <c r="J18" s="101"/>
      <c r="K18" s="114"/>
      <c r="L18" s="114">
        <f t="shared" si="0"/>
        <v>0</v>
      </c>
      <c r="M18" s="114">
        <f t="shared" si="1"/>
        <v>0</v>
      </c>
      <c r="N18" s="114">
        <f t="shared" si="2"/>
        <v>0</v>
      </c>
      <c r="O18" s="114">
        <f t="shared" si="3"/>
        <v>0</v>
      </c>
      <c r="P18" s="114">
        <f t="shared" si="4"/>
        <v>0</v>
      </c>
      <c r="S18" s="19"/>
    </row>
    <row r="19" spans="1:19" s="18" customFormat="1" ht="30">
      <c r="A19" s="59" t="s">
        <v>1</v>
      </c>
      <c r="B19" s="171" t="s">
        <v>115</v>
      </c>
      <c r="C19" s="64" t="s">
        <v>541</v>
      </c>
      <c r="D19" s="58" t="s">
        <v>540</v>
      </c>
      <c r="E19" s="60">
        <v>2</v>
      </c>
      <c r="F19" s="113"/>
      <c r="G19" s="101"/>
      <c r="H19" s="101"/>
      <c r="I19" s="101"/>
      <c r="J19" s="101"/>
      <c r="K19" s="114"/>
      <c r="L19" s="114">
        <f t="shared" si="0"/>
        <v>0</v>
      </c>
      <c r="M19" s="114">
        <f t="shared" si="1"/>
        <v>0</v>
      </c>
      <c r="N19" s="114">
        <f t="shared" si="2"/>
        <v>0</v>
      </c>
      <c r="O19" s="114">
        <f t="shared" si="3"/>
        <v>0</v>
      </c>
      <c r="P19" s="114">
        <f t="shared" si="4"/>
        <v>0</v>
      </c>
      <c r="S19" s="19"/>
    </row>
    <row r="20" spans="1:19" s="18" customFormat="1" ht="45">
      <c r="A20" s="59" t="s">
        <v>2</v>
      </c>
      <c r="B20" s="171" t="s">
        <v>115</v>
      </c>
      <c r="C20" s="64" t="s">
        <v>691</v>
      </c>
      <c r="D20" s="58" t="s">
        <v>540</v>
      </c>
      <c r="E20" s="60">
        <v>1</v>
      </c>
      <c r="F20" s="113"/>
      <c r="G20" s="101"/>
      <c r="H20" s="101"/>
      <c r="I20" s="101"/>
      <c r="J20" s="101"/>
      <c r="K20" s="114"/>
      <c r="L20" s="114">
        <f t="shared" si="0"/>
        <v>0</v>
      </c>
      <c r="M20" s="114">
        <f t="shared" si="1"/>
        <v>0</v>
      </c>
      <c r="N20" s="114">
        <f t="shared" si="2"/>
        <v>0</v>
      </c>
      <c r="O20" s="114">
        <f t="shared" si="3"/>
        <v>0</v>
      </c>
      <c r="P20" s="114">
        <f t="shared" si="4"/>
        <v>0</v>
      </c>
      <c r="S20" s="19"/>
    </row>
    <row r="21" spans="1:19" s="18" customFormat="1" ht="45">
      <c r="A21" s="59" t="s">
        <v>3</v>
      </c>
      <c r="B21" s="171" t="s">
        <v>115</v>
      </c>
      <c r="C21" s="64" t="s">
        <v>692</v>
      </c>
      <c r="D21" s="58" t="s">
        <v>540</v>
      </c>
      <c r="E21" s="60">
        <v>3</v>
      </c>
      <c r="F21" s="113"/>
      <c r="G21" s="101"/>
      <c r="H21" s="101"/>
      <c r="I21" s="101"/>
      <c r="J21" s="101"/>
      <c r="K21" s="114"/>
      <c r="L21" s="114">
        <f t="shared" si="0"/>
        <v>0</v>
      </c>
      <c r="M21" s="114">
        <f t="shared" si="1"/>
        <v>0</v>
      </c>
      <c r="N21" s="114">
        <f t="shared" si="2"/>
        <v>0</v>
      </c>
      <c r="O21" s="114">
        <f t="shared" si="3"/>
        <v>0</v>
      </c>
      <c r="P21" s="114">
        <f t="shared" si="4"/>
        <v>0</v>
      </c>
      <c r="S21" s="19"/>
    </row>
    <row r="22" spans="1:19" s="18" customFormat="1" ht="30">
      <c r="A22" s="59" t="s">
        <v>4</v>
      </c>
      <c r="B22" s="171" t="s">
        <v>115</v>
      </c>
      <c r="C22" s="64" t="s">
        <v>693</v>
      </c>
      <c r="D22" s="58" t="s">
        <v>540</v>
      </c>
      <c r="E22" s="60">
        <v>1</v>
      </c>
      <c r="F22" s="113"/>
      <c r="G22" s="101"/>
      <c r="H22" s="101"/>
      <c r="I22" s="101"/>
      <c r="J22" s="101"/>
      <c r="K22" s="114"/>
      <c r="L22" s="114">
        <f t="shared" si="0"/>
        <v>0</v>
      </c>
      <c r="M22" s="114">
        <f t="shared" si="1"/>
        <v>0</v>
      </c>
      <c r="N22" s="114">
        <f t="shared" si="2"/>
        <v>0</v>
      </c>
      <c r="O22" s="114">
        <f t="shared" si="3"/>
        <v>0</v>
      </c>
      <c r="P22" s="114">
        <f t="shared" si="4"/>
        <v>0</v>
      </c>
      <c r="S22" s="19"/>
    </row>
    <row r="23" spans="1:19" s="18" customFormat="1" ht="45">
      <c r="A23" s="59" t="s">
        <v>5</v>
      </c>
      <c r="B23" s="171" t="s">
        <v>115</v>
      </c>
      <c r="C23" s="64" t="s">
        <v>542</v>
      </c>
      <c r="D23" s="58" t="s">
        <v>540</v>
      </c>
      <c r="E23" s="60">
        <v>7</v>
      </c>
      <c r="F23" s="113"/>
      <c r="G23" s="101"/>
      <c r="H23" s="101"/>
      <c r="I23" s="101"/>
      <c r="J23" s="101"/>
      <c r="K23" s="114"/>
      <c r="L23" s="114">
        <f t="shared" si="0"/>
        <v>0</v>
      </c>
      <c r="M23" s="114">
        <f t="shared" si="1"/>
        <v>0</v>
      </c>
      <c r="N23" s="114">
        <f t="shared" si="2"/>
        <v>0</v>
      </c>
      <c r="O23" s="114">
        <f t="shared" si="3"/>
        <v>0</v>
      </c>
      <c r="P23" s="114">
        <f t="shared" si="4"/>
        <v>0</v>
      </c>
      <c r="S23" s="19"/>
    </row>
    <row r="24" spans="1:19" s="18" customFormat="1" ht="45">
      <c r="A24" s="59" t="s">
        <v>6</v>
      </c>
      <c r="B24" s="171" t="s">
        <v>115</v>
      </c>
      <c r="C24" s="64" t="s">
        <v>694</v>
      </c>
      <c r="D24" s="58" t="s">
        <v>540</v>
      </c>
      <c r="E24" s="60">
        <v>8</v>
      </c>
      <c r="F24" s="113"/>
      <c r="G24" s="101"/>
      <c r="H24" s="101"/>
      <c r="I24" s="101"/>
      <c r="J24" s="101"/>
      <c r="K24" s="114"/>
      <c r="L24" s="114">
        <f t="shared" si="0"/>
        <v>0</v>
      </c>
      <c r="M24" s="114">
        <f t="shared" si="1"/>
        <v>0</v>
      </c>
      <c r="N24" s="114">
        <f t="shared" si="2"/>
        <v>0</v>
      </c>
      <c r="O24" s="114">
        <f t="shared" si="3"/>
        <v>0</v>
      </c>
      <c r="P24" s="114">
        <f t="shared" si="4"/>
        <v>0</v>
      </c>
      <c r="S24" s="19"/>
    </row>
    <row r="25" spans="1:19" s="18" customFormat="1" ht="45">
      <c r="A25" s="59" t="s">
        <v>7</v>
      </c>
      <c r="B25" s="171" t="s">
        <v>115</v>
      </c>
      <c r="C25" s="64" t="s">
        <v>543</v>
      </c>
      <c r="D25" s="58" t="s">
        <v>540</v>
      </c>
      <c r="E25" s="60">
        <v>74</v>
      </c>
      <c r="F25" s="113"/>
      <c r="G25" s="101"/>
      <c r="H25" s="101"/>
      <c r="I25" s="101"/>
      <c r="J25" s="101"/>
      <c r="K25" s="114"/>
      <c r="L25" s="114">
        <f t="shared" si="0"/>
        <v>0</v>
      </c>
      <c r="M25" s="114">
        <f t="shared" si="1"/>
        <v>0</v>
      </c>
      <c r="N25" s="114">
        <f t="shared" si="2"/>
        <v>0</v>
      </c>
      <c r="O25" s="114">
        <f t="shared" si="3"/>
        <v>0</v>
      </c>
      <c r="P25" s="114">
        <f t="shared" si="4"/>
        <v>0</v>
      </c>
      <c r="S25" s="19"/>
    </row>
    <row r="26" spans="1:19" s="18" customFormat="1" ht="45">
      <c r="A26" s="59" t="s">
        <v>8</v>
      </c>
      <c r="B26" s="171" t="s">
        <v>115</v>
      </c>
      <c r="C26" s="64" t="s">
        <v>544</v>
      </c>
      <c r="D26" s="58" t="s">
        <v>540</v>
      </c>
      <c r="E26" s="60">
        <v>222</v>
      </c>
      <c r="F26" s="113"/>
      <c r="G26" s="101"/>
      <c r="H26" s="101"/>
      <c r="I26" s="101"/>
      <c r="J26" s="101"/>
      <c r="K26" s="114"/>
      <c r="L26" s="114">
        <f t="shared" si="0"/>
        <v>0</v>
      </c>
      <c r="M26" s="114">
        <f t="shared" si="1"/>
        <v>0</v>
      </c>
      <c r="N26" s="114">
        <f t="shared" si="2"/>
        <v>0</v>
      </c>
      <c r="O26" s="114">
        <f t="shared" si="3"/>
        <v>0</v>
      </c>
      <c r="P26" s="114">
        <f t="shared" si="4"/>
        <v>0</v>
      </c>
      <c r="S26" s="19"/>
    </row>
    <row r="27" spans="1:19" s="18" customFormat="1" ht="30">
      <c r="A27" s="59" t="s">
        <v>331</v>
      </c>
      <c r="B27" s="171" t="s">
        <v>115</v>
      </c>
      <c r="C27" s="64" t="s">
        <v>545</v>
      </c>
      <c r="D27" s="58" t="s">
        <v>540</v>
      </c>
      <c r="E27" s="60">
        <v>17</v>
      </c>
      <c r="F27" s="113"/>
      <c r="G27" s="101"/>
      <c r="H27" s="101"/>
      <c r="I27" s="101"/>
      <c r="J27" s="101"/>
      <c r="K27" s="114"/>
      <c r="L27" s="114">
        <f t="shared" si="0"/>
        <v>0</v>
      </c>
      <c r="M27" s="114">
        <f t="shared" si="1"/>
        <v>0</v>
      </c>
      <c r="N27" s="114">
        <f t="shared" si="2"/>
        <v>0</v>
      </c>
      <c r="O27" s="114">
        <f t="shared" si="3"/>
        <v>0</v>
      </c>
      <c r="P27" s="114">
        <f t="shared" si="4"/>
        <v>0</v>
      </c>
      <c r="S27" s="19"/>
    </row>
    <row r="28" spans="1:19" s="18" customFormat="1" ht="45">
      <c r="A28" s="59" t="s">
        <v>332</v>
      </c>
      <c r="B28" s="171" t="s">
        <v>115</v>
      </c>
      <c r="C28" s="64" t="s">
        <v>695</v>
      </c>
      <c r="D28" s="58" t="s">
        <v>540</v>
      </c>
      <c r="E28" s="60">
        <v>11</v>
      </c>
      <c r="F28" s="113"/>
      <c r="G28" s="101"/>
      <c r="H28" s="101"/>
      <c r="I28" s="101"/>
      <c r="J28" s="101"/>
      <c r="K28" s="114"/>
      <c r="L28" s="114">
        <f t="shared" si="0"/>
        <v>0</v>
      </c>
      <c r="M28" s="114">
        <f t="shared" si="1"/>
        <v>0</v>
      </c>
      <c r="N28" s="114">
        <f t="shared" si="2"/>
        <v>0</v>
      </c>
      <c r="O28" s="114">
        <f t="shared" si="3"/>
        <v>0</v>
      </c>
      <c r="P28" s="114">
        <f t="shared" si="4"/>
        <v>0</v>
      </c>
      <c r="S28" s="19"/>
    </row>
    <row r="29" spans="1:19" s="18" customFormat="1" ht="15">
      <c r="A29" s="59" t="s">
        <v>333</v>
      </c>
      <c r="B29" s="171" t="s">
        <v>115</v>
      </c>
      <c r="C29" s="64" t="s">
        <v>696</v>
      </c>
      <c r="D29" s="58" t="s">
        <v>540</v>
      </c>
      <c r="E29" s="60">
        <v>1</v>
      </c>
      <c r="F29" s="113"/>
      <c r="G29" s="101"/>
      <c r="H29" s="101"/>
      <c r="I29" s="101"/>
      <c r="J29" s="101"/>
      <c r="K29" s="114"/>
      <c r="L29" s="114">
        <f t="shared" si="0"/>
        <v>0</v>
      </c>
      <c r="M29" s="114">
        <f t="shared" si="1"/>
        <v>0</v>
      </c>
      <c r="N29" s="114">
        <f t="shared" si="2"/>
        <v>0</v>
      </c>
      <c r="O29" s="114">
        <f t="shared" si="3"/>
        <v>0</v>
      </c>
      <c r="P29" s="114">
        <f t="shared" si="4"/>
        <v>0</v>
      </c>
      <c r="S29" s="19"/>
    </row>
    <row r="30" spans="1:19" s="18" customFormat="1" ht="45">
      <c r="A30" s="59" t="s">
        <v>334</v>
      </c>
      <c r="B30" s="171" t="s">
        <v>115</v>
      </c>
      <c r="C30" s="64" t="s">
        <v>546</v>
      </c>
      <c r="D30" s="58" t="s">
        <v>540</v>
      </c>
      <c r="E30" s="60">
        <v>38</v>
      </c>
      <c r="F30" s="113"/>
      <c r="G30" s="101"/>
      <c r="H30" s="101"/>
      <c r="I30" s="101"/>
      <c r="J30" s="101"/>
      <c r="K30" s="114"/>
      <c r="L30" s="114">
        <f t="shared" si="0"/>
        <v>0</v>
      </c>
      <c r="M30" s="114">
        <f t="shared" si="1"/>
        <v>0</v>
      </c>
      <c r="N30" s="114">
        <f t="shared" si="2"/>
        <v>0</v>
      </c>
      <c r="O30" s="114">
        <f t="shared" si="3"/>
        <v>0</v>
      </c>
      <c r="P30" s="114">
        <f t="shared" si="4"/>
        <v>0</v>
      </c>
      <c r="S30" s="19"/>
    </row>
    <row r="31" spans="1:19" s="18" customFormat="1" ht="15">
      <c r="A31" s="59" t="s">
        <v>335</v>
      </c>
      <c r="B31" s="171" t="s">
        <v>115</v>
      </c>
      <c r="C31" s="64" t="s">
        <v>696</v>
      </c>
      <c r="D31" s="58" t="s">
        <v>540</v>
      </c>
      <c r="E31" s="60">
        <v>8</v>
      </c>
      <c r="F31" s="113"/>
      <c r="G31" s="101"/>
      <c r="H31" s="101"/>
      <c r="I31" s="101"/>
      <c r="J31" s="101"/>
      <c r="K31" s="114"/>
      <c r="L31" s="114">
        <f t="shared" si="0"/>
        <v>0</v>
      </c>
      <c r="M31" s="114">
        <f t="shared" si="1"/>
        <v>0</v>
      </c>
      <c r="N31" s="114">
        <f t="shared" si="2"/>
        <v>0</v>
      </c>
      <c r="O31" s="114">
        <f t="shared" si="3"/>
        <v>0</v>
      </c>
      <c r="P31" s="114">
        <f t="shared" si="4"/>
        <v>0</v>
      </c>
      <c r="S31" s="19"/>
    </row>
    <row r="32" spans="1:19" s="18" customFormat="1" ht="45">
      <c r="A32" s="59" t="s">
        <v>336</v>
      </c>
      <c r="B32" s="171" t="s">
        <v>115</v>
      </c>
      <c r="C32" s="64" t="s">
        <v>697</v>
      </c>
      <c r="D32" s="58" t="s">
        <v>540</v>
      </c>
      <c r="E32" s="60">
        <v>15</v>
      </c>
      <c r="F32" s="113"/>
      <c r="G32" s="101"/>
      <c r="H32" s="101"/>
      <c r="I32" s="101"/>
      <c r="J32" s="101"/>
      <c r="K32" s="114"/>
      <c r="L32" s="114">
        <f t="shared" si="0"/>
        <v>0</v>
      </c>
      <c r="M32" s="114">
        <f t="shared" si="1"/>
        <v>0</v>
      </c>
      <c r="N32" s="114">
        <f t="shared" si="2"/>
        <v>0</v>
      </c>
      <c r="O32" s="114">
        <f t="shared" si="3"/>
        <v>0</v>
      </c>
      <c r="P32" s="114">
        <f t="shared" si="4"/>
        <v>0</v>
      </c>
      <c r="S32" s="19"/>
    </row>
    <row r="33" spans="1:19" s="18" customFormat="1" ht="15">
      <c r="A33" s="59" t="s">
        <v>337</v>
      </c>
      <c r="B33" s="171" t="s">
        <v>115</v>
      </c>
      <c r="C33" s="64" t="s">
        <v>696</v>
      </c>
      <c r="D33" s="58" t="s">
        <v>540</v>
      </c>
      <c r="E33" s="60">
        <v>1</v>
      </c>
      <c r="F33" s="113"/>
      <c r="G33" s="101"/>
      <c r="H33" s="101"/>
      <c r="I33" s="101"/>
      <c r="J33" s="101"/>
      <c r="K33" s="114"/>
      <c r="L33" s="114">
        <f t="shared" si="0"/>
        <v>0</v>
      </c>
      <c r="M33" s="114">
        <f t="shared" si="1"/>
        <v>0</v>
      </c>
      <c r="N33" s="114">
        <f t="shared" si="2"/>
        <v>0</v>
      </c>
      <c r="O33" s="114">
        <f t="shared" si="3"/>
        <v>0</v>
      </c>
      <c r="P33" s="114">
        <f t="shared" si="4"/>
        <v>0</v>
      </c>
      <c r="S33" s="19"/>
    </row>
    <row r="34" spans="1:19" s="18" customFormat="1" ht="15">
      <c r="A34" s="59" t="s">
        <v>338</v>
      </c>
      <c r="B34" s="171" t="s">
        <v>115</v>
      </c>
      <c r="C34" s="64" t="s">
        <v>547</v>
      </c>
      <c r="D34" s="58" t="s">
        <v>540</v>
      </c>
      <c r="E34" s="60">
        <v>2</v>
      </c>
      <c r="F34" s="113"/>
      <c r="G34" s="101"/>
      <c r="H34" s="101"/>
      <c r="I34" s="101"/>
      <c r="J34" s="101"/>
      <c r="K34" s="114"/>
      <c r="L34" s="114">
        <f t="shared" si="0"/>
        <v>0</v>
      </c>
      <c r="M34" s="114">
        <f t="shared" si="1"/>
        <v>0</v>
      </c>
      <c r="N34" s="114">
        <f t="shared" si="2"/>
        <v>0</v>
      </c>
      <c r="O34" s="114">
        <f t="shared" si="3"/>
        <v>0</v>
      </c>
      <c r="P34" s="114">
        <f t="shared" si="4"/>
        <v>0</v>
      </c>
      <c r="S34" s="19"/>
    </row>
    <row r="35" spans="1:19" s="18" customFormat="1" ht="15">
      <c r="A35" s="59" t="s">
        <v>133</v>
      </c>
      <c r="B35" s="171" t="s">
        <v>115</v>
      </c>
      <c r="C35" s="64" t="s">
        <v>698</v>
      </c>
      <c r="D35" s="58" t="s">
        <v>540</v>
      </c>
      <c r="E35" s="60">
        <v>8</v>
      </c>
      <c r="F35" s="113"/>
      <c r="G35" s="101"/>
      <c r="H35" s="101"/>
      <c r="I35" s="101"/>
      <c r="J35" s="101"/>
      <c r="K35" s="114"/>
      <c r="L35" s="114">
        <f t="shared" si="0"/>
        <v>0</v>
      </c>
      <c r="M35" s="114">
        <f t="shared" si="1"/>
        <v>0</v>
      </c>
      <c r="N35" s="114">
        <f t="shared" si="2"/>
        <v>0</v>
      </c>
      <c r="O35" s="114">
        <f t="shared" si="3"/>
        <v>0</v>
      </c>
      <c r="P35" s="114">
        <f t="shared" si="4"/>
        <v>0</v>
      </c>
      <c r="S35" s="19"/>
    </row>
    <row r="36" spans="1:19" s="18" customFormat="1" ht="30">
      <c r="A36" s="59" t="s">
        <v>339</v>
      </c>
      <c r="B36" s="171" t="s">
        <v>115</v>
      </c>
      <c r="C36" s="64" t="s">
        <v>548</v>
      </c>
      <c r="D36" s="58" t="s">
        <v>540</v>
      </c>
      <c r="E36" s="60">
        <v>18</v>
      </c>
      <c r="F36" s="113"/>
      <c r="G36" s="101"/>
      <c r="H36" s="101"/>
      <c r="I36" s="101"/>
      <c r="J36" s="101"/>
      <c r="K36" s="114"/>
      <c r="L36" s="114">
        <f t="shared" si="0"/>
        <v>0</v>
      </c>
      <c r="M36" s="114">
        <f t="shared" si="1"/>
        <v>0</v>
      </c>
      <c r="N36" s="114">
        <f t="shared" si="2"/>
        <v>0</v>
      </c>
      <c r="O36" s="114">
        <f t="shared" si="3"/>
        <v>0</v>
      </c>
      <c r="P36" s="114">
        <f t="shared" si="4"/>
        <v>0</v>
      </c>
      <c r="S36" s="19"/>
    </row>
    <row r="37" spans="1:19" s="18" customFormat="1" ht="30">
      <c r="A37" s="59" t="s">
        <v>340</v>
      </c>
      <c r="B37" s="171" t="s">
        <v>115</v>
      </c>
      <c r="C37" s="64" t="s">
        <v>699</v>
      </c>
      <c r="D37" s="58" t="s">
        <v>540</v>
      </c>
      <c r="E37" s="60">
        <v>2</v>
      </c>
      <c r="F37" s="113"/>
      <c r="G37" s="101"/>
      <c r="H37" s="101"/>
      <c r="I37" s="101"/>
      <c r="J37" s="101"/>
      <c r="K37" s="114"/>
      <c r="L37" s="114">
        <f t="shared" si="0"/>
        <v>0</v>
      </c>
      <c r="M37" s="114">
        <f t="shared" si="1"/>
        <v>0</v>
      </c>
      <c r="N37" s="114">
        <f t="shared" si="2"/>
        <v>0</v>
      </c>
      <c r="O37" s="114">
        <f t="shared" si="3"/>
        <v>0</v>
      </c>
      <c r="P37" s="114">
        <f t="shared" si="4"/>
        <v>0</v>
      </c>
      <c r="S37" s="19"/>
    </row>
    <row r="38" spans="1:19" s="18" customFormat="1" ht="30">
      <c r="A38" s="59" t="s">
        <v>341</v>
      </c>
      <c r="B38" s="171" t="s">
        <v>115</v>
      </c>
      <c r="C38" s="64" t="s">
        <v>549</v>
      </c>
      <c r="D38" s="58" t="s">
        <v>540</v>
      </c>
      <c r="E38" s="60">
        <v>1</v>
      </c>
      <c r="F38" s="113"/>
      <c r="G38" s="101"/>
      <c r="H38" s="101"/>
      <c r="I38" s="101"/>
      <c r="J38" s="101"/>
      <c r="K38" s="114"/>
      <c r="L38" s="114">
        <f t="shared" si="0"/>
        <v>0</v>
      </c>
      <c r="M38" s="114">
        <f t="shared" si="1"/>
        <v>0</v>
      </c>
      <c r="N38" s="114">
        <f t="shared" si="2"/>
        <v>0</v>
      </c>
      <c r="O38" s="114">
        <f t="shared" si="3"/>
        <v>0</v>
      </c>
      <c r="P38" s="114">
        <f t="shared" si="4"/>
        <v>0</v>
      </c>
      <c r="S38" s="19"/>
    </row>
    <row r="39" spans="1:19" s="18" customFormat="1" ht="15">
      <c r="A39" s="59" t="s">
        <v>342</v>
      </c>
      <c r="B39" s="171" t="s">
        <v>115</v>
      </c>
      <c r="C39" s="64" t="s">
        <v>550</v>
      </c>
      <c r="D39" s="58" t="s">
        <v>540</v>
      </c>
      <c r="E39" s="60">
        <v>7</v>
      </c>
      <c r="F39" s="113"/>
      <c r="G39" s="101"/>
      <c r="H39" s="101"/>
      <c r="I39" s="101"/>
      <c r="J39" s="101"/>
      <c r="K39" s="114"/>
      <c r="L39" s="114">
        <f t="shared" si="0"/>
        <v>0</v>
      </c>
      <c r="M39" s="114">
        <f t="shared" si="1"/>
        <v>0</v>
      </c>
      <c r="N39" s="114">
        <f t="shared" si="2"/>
        <v>0</v>
      </c>
      <c r="O39" s="114">
        <f t="shared" si="3"/>
        <v>0</v>
      </c>
      <c r="P39" s="114">
        <f t="shared" si="4"/>
        <v>0</v>
      </c>
      <c r="S39" s="19"/>
    </row>
    <row r="40" spans="1:19" s="18" customFormat="1" ht="15">
      <c r="A40" s="59" t="s">
        <v>343</v>
      </c>
      <c r="B40" s="171" t="s">
        <v>115</v>
      </c>
      <c r="C40" s="64" t="s">
        <v>551</v>
      </c>
      <c r="D40" s="58" t="s">
        <v>540</v>
      </c>
      <c r="E40" s="60">
        <v>13</v>
      </c>
      <c r="F40" s="113"/>
      <c r="G40" s="101"/>
      <c r="H40" s="101"/>
      <c r="I40" s="101"/>
      <c r="J40" s="101"/>
      <c r="K40" s="114"/>
      <c r="L40" s="114">
        <f t="shared" si="0"/>
        <v>0</v>
      </c>
      <c r="M40" s="114">
        <f t="shared" si="1"/>
        <v>0</v>
      </c>
      <c r="N40" s="114">
        <f t="shared" si="2"/>
        <v>0</v>
      </c>
      <c r="O40" s="114">
        <f t="shared" si="3"/>
        <v>0</v>
      </c>
      <c r="P40" s="114">
        <f t="shared" si="4"/>
        <v>0</v>
      </c>
      <c r="S40" s="19"/>
    </row>
    <row r="41" spans="1:19" s="18" customFormat="1" ht="15">
      <c r="A41" s="59" t="s">
        <v>344</v>
      </c>
      <c r="B41" s="171" t="s">
        <v>115</v>
      </c>
      <c r="C41" s="64" t="s">
        <v>552</v>
      </c>
      <c r="D41" s="58" t="s">
        <v>540</v>
      </c>
      <c r="E41" s="60">
        <v>43</v>
      </c>
      <c r="F41" s="113"/>
      <c r="G41" s="101"/>
      <c r="H41" s="101"/>
      <c r="I41" s="101"/>
      <c r="J41" s="101"/>
      <c r="K41" s="114"/>
      <c r="L41" s="114">
        <f t="shared" si="0"/>
        <v>0</v>
      </c>
      <c r="M41" s="114">
        <f t="shared" si="1"/>
        <v>0</v>
      </c>
      <c r="N41" s="114">
        <f t="shared" si="2"/>
        <v>0</v>
      </c>
      <c r="O41" s="114">
        <f t="shared" si="3"/>
        <v>0</v>
      </c>
      <c r="P41" s="114">
        <f t="shared" si="4"/>
        <v>0</v>
      </c>
      <c r="S41" s="19"/>
    </row>
    <row r="42" spans="1:19" s="18" customFormat="1" ht="15">
      <c r="A42" s="59" t="s">
        <v>345</v>
      </c>
      <c r="B42" s="171" t="s">
        <v>115</v>
      </c>
      <c r="C42" s="64" t="s">
        <v>553</v>
      </c>
      <c r="D42" s="58" t="s">
        <v>540</v>
      </c>
      <c r="E42" s="60">
        <v>37</v>
      </c>
      <c r="F42" s="113"/>
      <c r="G42" s="101"/>
      <c r="H42" s="101"/>
      <c r="I42" s="101"/>
      <c r="J42" s="101"/>
      <c r="K42" s="114"/>
      <c r="L42" s="114">
        <f t="shared" si="0"/>
        <v>0</v>
      </c>
      <c r="M42" s="114">
        <f t="shared" si="1"/>
        <v>0</v>
      </c>
      <c r="N42" s="114">
        <f t="shared" si="2"/>
        <v>0</v>
      </c>
      <c r="O42" s="114">
        <f t="shared" si="3"/>
        <v>0</v>
      </c>
      <c r="P42" s="114">
        <f t="shared" si="4"/>
        <v>0</v>
      </c>
      <c r="S42" s="19"/>
    </row>
    <row r="43" spans="1:19" s="18" customFormat="1" ht="15">
      <c r="A43" s="59" t="s">
        <v>346</v>
      </c>
      <c r="B43" s="171" t="s">
        <v>115</v>
      </c>
      <c r="C43" s="64" t="s">
        <v>555</v>
      </c>
      <c r="D43" s="58" t="s">
        <v>540</v>
      </c>
      <c r="E43" s="60">
        <v>2</v>
      </c>
      <c r="F43" s="113"/>
      <c r="G43" s="101"/>
      <c r="H43" s="101"/>
      <c r="I43" s="101"/>
      <c r="J43" s="101"/>
      <c r="K43" s="114"/>
      <c r="L43" s="114">
        <f t="shared" si="0"/>
        <v>0</v>
      </c>
      <c r="M43" s="114">
        <f t="shared" si="1"/>
        <v>0</v>
      </c>
      <c r="N43" s="114">
        <f t="shared" si="2"/>
        <v>0</v>
      </c>
      <c r="O43" s="114">
        <f t="shared" si="3"/>
        <v>0</v>
      </c>
      <c r="P43" s="114">
        <f t="shared" si="4"/>
        <v>0</v>
      </c>
      <c r="S43" s="19"/>
    </row>
    <row r="44" spans="1:19" s="18" customFormat="1" ht="15">
      <c r="A44" s="59" t="s">
        <v>347</v>
      </c>
      <c r="B44" s="171" t="s">
        <v>115</v>
      </c>
      <c r="C44" s="64" t="s">
        <v>556</v>
      </c>
      <c r="D44" s="58" t="s">
        <v>540</v>
      </c>
      <c r="E44" s="60">
        <v>1</v>
      </c>
      <c r="F44" s="113"/>
      <c r="G44" s="101"/>
      <c r="H44" s="101"/>
      <c r="I44" s="101"/>
      <c r="J44" s="101"/>
      <c r="K44" s="114"/>
      <c r="L44" s="114">
        <f t="shared" si="0"/>
        <v>0</v>
      </c>
      <c r="M44" s="114">
        <f t="shared" si="1"/>
        <v>0</v>
      </c>
      <c r="N44" s="114">
        <f t="shared" si="2"/>
        <v>0</v>
      </c>
      <c r="O44" s="114">
        <f t="shared" si="3"/>
        <v>0</v>
      </c>
      <c r="P44" s="114">
        <f t="shared" si="4"/>
        <v>0</v>
      </c>
      <c r="S44" s="19"/>
    </row>
    <row r="45" spans="1:19" s="18" customFormat="1" ht="15">
      <c r="A45" s="59" t="s">
        <v>348</v>
      </c>
      <c r="B45" s="171" t="s">
        <v>115</v>
      </c>
      <c r="C45" s="64" t="s">
        <v>700</v>
      </c>
      <c r="D45" s="58" t="s">
        <v>540</v>
      </c>
      <c r="E45" s="60">
        <v>1</v>
      </c>
      <c r="F45" s="113"/>
      <c r="G45" s="101"/>
      <c r="H45" s="101"/>
      <c r="I45" s="101"/>
      <c r="J45" s="101"/>
      <c r="K45" s="114"/>
      <c r="L45" s="114">
        <f t="shared" si="0"/>
        <v>0</v>
      </c>
      <c r="M45" s="114">
        <f t="shared" si="1"/>
        <v>0</v>
      </c>
      <c r="N45" s="114">
        <f t="shared" si="2"/>
        <v>0</v>
      </c>
      <c r="O45" s="114">
        <f t="shared" si="3"/>
        <v>0</v>
      </c>
      <c r="P45" s="114">
        <f t="shared" si="4"/>
        <v>0</v>
      </c>
      <c r="S45" s="19"/>
    </row>
    <row r="46" spans="1:19" s="18" customFormat="1" ht="15">
      <c r="A46" s="59" t="s">
        <v>349</v>
      </c>
      <c r="B46" s="171" t="s">
        <v>115</v>
      </c>
      <c r="C46" s="64" t="s">
        <v>701</v>
      </c>
      <c r="D46" s="58" t="s">
        <v>540</v>
      </c>
      <c r="E46" s="60">
        <v>5</v>
      </c>
      <c r="F46" s="113"/>
      <c r="G46" s="101"/>
      <c r="H46" s="101"/>
      <c r="I46" s="101"/>
      <c r="J46" s="101"/>
      <c r="K46" s="114"/>
      <c r="L46" s="114">
        <f t="shared" si="0"/>
        <v>0</v>
      </c>
      <c r="M46" s="114">
        <f t="shared" si="1"/>
        <v>0</v>
      </c>
      <c r="N46" s="114">
        <f t="shared" si="2"/>
        <v>0</v>
      </c>
      <c r="O46" s="114">
        <f t="shared" si="3"/>
        <v>0</v>
      </c>
      <c r="P46" s="114">
        <f t="shared" si="4"/>
        <v>0</v>
      </c>
      <c r="S46" s="19"/>
    </row>
    <row r="47" spans="1:19" s="18" customFormat="1" ht="15">
      <c r="A47" s="59" t="s">
        <v>350</v>
      </c>
      <c r="B47" s="171" t="s">
        <v>115</v>
      </c>
      <c r="C47" s="64" t="s">
        <v>554</v>
      </c>
      <c r="D47" s="58" t="s">
        <v>540</v>
      </c>
      <c r="E47" s="60">
        <v>1</v>
      </c>
      <c r="F47" s="113"/>
      <c r="G47" s="101"/>
      <c r="H47" s="101"/>
      <c r="I47" s="101"/>
      <c r="J47" s="101"/>
      <c r="K47" s="114"/>
      <c r="L47" s="114">
        <f t="shared" si="0"/>
        <v>0</v>
      </c>
      <c r="M47" s="114">
        <f t="shared" si="1"/>
        <v>0</v>
      </c>
      <c r="N47" s="114">
        <f t="shared" si="2"/>
        <v>0</v>
      </c>
      <c r="O47" s="114">
        <f t="shared" si="3"/>
        <v>0</v>
      </c>
      <c r="P47" s="114">
        <f t="shared" si="4"/>
        <v>0</v>
      </c>
      <c r="S47" s="19"/>
    </row>
    <row r="48" spans="1:19" s="18" customFormat="1" ht="15">
      <c r="A48" s="59" t="s">
        <v>351</v>
      </c>
      <c r="B48" s="171" t="s">
        <v>115</v>
      </c>
      <c r="C48" s="64" t="s">
        <v>557</v>
      </c>
      <c r="D48" s="58" t="s">
        <v>14</v>
      </c>
      <c r="E48" s="60">
        <v>930</v>
      </c>
      <c r="F48" s="113"/>
      <c r="G48" s="101"/>
      <c r="H48" s="101"/>
      <c r="I48" s="101"/>
      <c r="J48" s="101"/>
      <c r="K48" s="114"/>
      <c r="L48" s="114">
        <f t="shared" si="0"/>
        <v>0</v>
      </c>
      <c r="M48" s="114">
        <f t="shared" si="1"/>
        <v>0</v>
      </c>
      <c r="N48" s="114">
        <f t="shared" si="2"/>
        <v>0</v>
      </c>
      <c r="O48" s="114">
        <f t="shared" si="3"/>
        <v>0</v>
      </c>
      <c r="P48" s="114">
        <f t="shared" si="4"/>
        <v>0</v>
      </c>
      <c r="S48" s="19"/>
    </row>
    <row r="49" spans="1:19" s="18" customFormat="1" ht="15">
      <c r="A49" s="59" t="s">
        <v>352</v>
      </c>
      <c r="B49" s="171" t="s">
        <v>115</v>
      </c>
      <c r="C49" s="64" t="s">
        <v>558</v>
      </c>
      <c r="D49" s="58" t="s">
        <v>14</v>
      </c>
      <c r="E49" s="60">
        <v>580</v>
      </c>
      <c r="F49" s="113"/>
      <c r="G49" s="101"/>
      <c r="H49" s="101"/>
      <c r="I49" s="101"/>
      <c r="J49" s="101"/>
      <c r="K49" s="114"/>
      <c r="L49" s="114">
        <f t="shared" si="0"/>
        <v>0</v>
      </c>
      <c r="M49" s="114">
        <f t="shared" si="1"/>
        <v>0</v>
      </c>
      <c r="N49" s="114">
        <f t="shared" si="2"/>
        <v>0</v>
      </c>
      <c r="O49" s="114">
        <f t="shared" si="3"/>
        <v>0</v>
      </c>
      <c r="P49" s="114">
        <f t="shared" si="4"/>
        <v>0</v>
      </c>
      <c r="S49" s="19"/>
    </row>
    <row r="50" spans="1:19" s="18" customFormat="1" ht="15">
      <c r="A50" s="59" t="s">
        <v>353</v>
      </c>
      <c r="B50" s="171" t="s">
        <v>115</v>
      </c>
      <c r="C50" s="64" t="s">
        <v>702</v>
      </c>
      <c r="D50" s="58" t="s">
        <v>14</v>
      </c>
      <c r="E50" s="60">
        <v>30</v>
      </c>
      <c r="F50" s="113"/>
      <c r="G50" s="101"/>
      <c r="H50" s="101"/>
      <c r="I50" s="101"/>
      <c r="J50" s="101"/>
      <c r="K50" s="114"/>
      <c r="L50" s="114">
        <f t="shared" si="0"/>
        <v>0</v>
      </c>
      <c r="M50" s="114">
        <f t="shared" si="1"/>
        <v>0</v>
      </c>
      <c r="N50" s="114">
        <f t="shared" si="2"/>
        <v>0</v>
      </c>
      <c r="O50" s="114">
        <f t="shared" si="3"/>
        <v>0</v>
      </c>
      <c r="P50" s="114">
        <f t="shared" si="4"/>
        <v>0</v>
      </c>
      <c r="S50" s="19"/>
    </row>
    <row r="51" spans="1:19" s="18" customFormat="1" ht="15">
      <c r="A51" s="59" t="s">
        <v>354</v>
      </c>
      <c r="B51" s="171" t="s">
        <v>115</v>
      </c>
      <c r="C51" s="64" t="s">
        <v>559</v>
      </c>
      <c r="D51" s="58" t="s">
        <v>14</v>
      </c>
      <c r="E51" s="60">
        <v>750</v>
      </c>
      <c r="F51" s="113"/>
      <c r="G51" s="101"/>
      <c r="H51" s="101"/>
      <c r="I51" s="101"/>
      <c r="J51" s="101"/>
      <c r="K51" s="114"/>
      <c r="L51" s="114">
        <f t="shared" si="0"/>
        <v>0</v>
      </c>
      <c r="M51" s="114">
        <f t="shared" si="1"/>
        <v>0</v>
      </c>
      <c r="N51" s="114">
        <f t="shared" si="2"/>
        <v>0</v>
      </c>
      <c r="O51" s="114">
        <f t="shared" si="3"/>
        <v>0</v>
      </c>
      <c r="P51" s="114">
        <f t="shared" si="4"/>
        <v>0</v>
      </c>
      <c r="S51" s="19"/>
    </row>
    <row r="52" spans="1:19" s="18" customFormat="1" ht="15">
      <c r="A52" s="59" t="s">
        <v>355</v>
      </c>
      <c r="B52" s="171" t="s">
        <v>115</v>
      </c>
      <c r="C52" s="64" t="s">
        <v>703</v>
      </c>
      <c r="D52" s="58" t="s">
        <v>54</v>
      </c>
      <c r="E52" s="60">
        <v>1</v>
      </c>
      <c r="F52" s="113"/>
      <c r="G52" s="101"/>
      <c r="H52" s="101"/>
      <c r="I52" s="101"/>
      <c r="J52" s="101"/>
      <c r="K52" s="114"/>
      <c r="L52" s="114">
        <f t="shared" si="0"/>
        <v>0</v>
      </c>
      <c r="M52" s="114">
        <f t="shared" si="1"/>
        <v>0</v>
      </c>
      <c r="N52" s="114">
        <f t="shared" si="2"/>
        <v>0</v>
      </c>
      <c r="O52" s="114">
        <f t="shared" si="3"/>
        <v>0</v>
      </c>
      <c r="P52" s="114">
        <f t="shared" si="4"/>
        <v>0</v>
      </c>
      <c r="S52" s="19"/>
    </row>
    <row r="53" spans="1:19" s="18" customFormat="1" ht="15">
      <c r="A53" s="59" t="s">
        <v>356</v>
      </c>
      <c r="B53" s="171" t="s">
        <v>115</v>
      </c>
      <c r="C53" s="64" t="s">
        <v>561</v>
      </c>
      <c r="D53" s="58" t="s">
        <v>77</v>
      </c>
      <c r="E53" s="60">
        <v>400</v>
      </c>
      <c r="F53" s="113"/>
      <c r="G53" s="101"/>
      <c r="H53" s="101"/>
      <c r="I53" s="101"/>
      <c r="J53" s="101"/>
      <c r="K53" s="114"/>
      <c r="L53" s="114">
        <f t="shared" si="0"/>
        <v>0</v>
      </c>
      <c r="M53" s="114">
        <f t="shared" si="1"/>
        <v>0</v>
      </c>
      <c r="N53" s="114">
        <f t="shared" si="2"/>
        <v>0</v>
      </c>
      <c r="O53" s="114">
        <f t="shared" si="3"/>
        <v>0</v>
      </c>
      <c r="P53" s="114">
        <f t="shared" si="4"/>
        <v>0</v>
      </c>
      <c r="S53" s="19"/>
    </row>
    <row r="54" spans="1:19" s="18" customFormat="1" ht="15">
      <c r="A54" s="59" t="s">
        <v>357</v>
      </c>
      <c r="B54" s="171" t="s">
        <v>115</v>
      </c>
      <c r="C54" s="64" t="s">
        <v>560</v>
      </c>
      <c r="D54" s="58" t="s">
        <v>54</v>
      </c>
      <c r="E54" s="60">
        <v>100</v>
      </c>
      <c r="F54" s="113"/>
      <c r="G54" s="101"/>
      <c r="H54" s="101"/>
      <c r="I54" s="101"/>
      <c r="J54" s="101"/>
      <c r="K54" s="114"/>
      <c r="L54" s="114">
        <f t="shared" si="0"/>
        <v>0</v>
      </c>
      <c r="M54" s="114">
        <f t="shared" si="1"/>
        <v>0</v>
      </c>
      <c r="N54" s="114">
        <f t="shared" si="2"/>
        <v>0</v>
      </c>
      <c r="O54" s="114">
        <f t="shared" si="3"/>
        <v>0</v>
      </c>
      <c r="P54" s="114">
        <f t="shared" si="4"/>
        <v>0</v>
      </c>
      <c r="S54" s="19"/>
    </row>
    <row r="55" spans="1:19" s="18" customFormat="1" ht="15">
      <c r="A55" s="59" t="s">
        <v>358</v>
      </c>
      <c r="B55" s="171" t="s">
        <v>115</v>
      </c>
      <c r="C55" s="64" t="s">
        <v>563</v>
      </c>
      <c r="D55" s="58" t="s">
        <v>54</v>
      </c>
      <c r="E55" s="60">
        <v>2</v>
      </c>
      <c r="F55" s="113"/>
      <c r="G55" s="101"/>
      <c r="H55" s="101"/>
      <c r="I55" s="101"/>
      <c r="J55" s="101"/>
      <c r="K55" s="114"/>
      <c r="L55" s="114">
        <f t="shared" si="0"/>
        <v>0</v>
      </c>
      <c r="M55" s="114">
        <f t="shared" si="1"/>
        <v>0</v>
      </c>
      <c r="N55" s="114">
        <f t="shared" si="2"/>
        <v>0</v>
      </c>
      <c r="O55" s="114">
        <f t="shared" si="3"/>
        <v>0</v>
      </c>
      <c r="P55" s="114">
        <f t="shared" si="4"/>
        <v>0</v>
      </c>
      <c r="S55" s="19"/>
    </row>
    <row r="56" spans="1:19" s="18" customFormat="1" ht="15">
      <c r="A56" s="59" t="s">
        <v>359</v>
      </c>
      <c r="B56" s="171" t="s">
        <v>115</v>
      </c>
      <c r="C56" s="64" t="s">
        <v>704</v>
      </c>
      <c r="D56" s="58" t="s">
        <v>540</v>
      </c>
      <c r="E56" s="60">
        <v>2</v>
      </c>
      <c r="F56" s="113"/>
      <c r="G56" s="101"/>
      <c r="H56" s="101"/>
      <c r="I56" s="101"/>
      <c r="J56" s="101"/>
      <c r="K56" s="114"/>
      <c r="L56" s="114">
        <f t="shared" si="0"/>
        <v>0</v>
      </c>
      <c r="M56" s="114">
        <f t="shared" si="1"/>
        <v>0</v>
      </c>
      <c r="N56" s="114">
        <f t="shared" si="2"/>
        <v>0</v>
      </c>
      <c r="O56" s="114">
        <f t="shared" si="3"/>
        <v>0</v>
      </c>
      <c r="P56" s="114">
        <f t="shared" si="4"/>
        <v>0</v>
      </c>
      <c r="S56" s="19"/>
    </row>
    <row r="57" spans="1:19" s="18" customFormat="1" ht="15">
      <c r="A57" s="59" t="s">
        <v>360</v>
      </c>
      <c r="B57" s="171" t="s">
        <v>115</v>
      </c>
      <c r="C57" s="64" t="s">
        <v>562</v>
      </c>
      <c r="D57" s="58" t="s">
        <v>540</v>
      </c>
      <c r="E57" s="60">
        <v>1</v>
      </c>
      <c r="F57" s="113"/>
      <c r="G57" s="101"/>
      <c r="H57" s="101"/>
      <c r="I57" s="101"/>
      <c r="J57" s="101"/>
      <c r="K57" s="114"/>
      <c r="L57" s="114">
        <f t="shared" si="0"/>
        <v>0</v>
      </c>
      <c r="M57" s="114">
        <f t="shared" si="1"/>
        <v>0</v>
      </c>
      <c r="N57" s="114">
        <f t="shared" si="2"/>
        <v>0</v>
      </c>
      <c r="O57" s="114">
        <f t="shared" si="3"/>
        <v>0</v>
      </c>
      <c r="P57" s="114">
        <f t="shared" si="4"/>
        <v>0</v>
      </c>
      <c r="S57" s="19"/>
    </row>
    <row r="58" spans="1:19" s="18" customFormat="1" ht="15">
      <c r="A58" s="59"/>
      <c r="B58" s="59"/>
      <c r="C58" s="85"/>
      <c r="D58" s="58"/>
      <c r="E58" s="60"/>
      <c r="F58" s="113"/>
      <c r="G58" s="101"/>
      <c r="H58" s="101">
        <v>0</v>
      </c>
      <c r="I58" s="101">
        <v>0</v>
      </c>
      <c r="J58" s="101">
        <v>0</v>
      </c>
      <c r="K58" s="114">
        <f>SUM(H58:J58)</f>
        <v>0</v>
      </c>
      <c r="L58" s="114">
        <f t="shared" si="0"/>
        <v>0</v>
      </c>
      <c r="M58" s="114">
        <f t="shared" si="1"/>
        <v>0</v>
      </c>
      <c r="N58" s="114">
        <f t="shared" si="2"/>
        <v>0</v>
      </c>
      <c r="O58" s="114">
        <f t="shared" si="3"/>
        <v>0</v>
      </c>
      <c r="P58" s="114">
        <f>SUM(M58:O58)</f>
        <v>0</v>
      </c>
      <c r="S58" s="19"/>
    </row>
    <row r="59" spans="1:16" s="18" customFormat="1" ht="15">
      <c r="A59" s="58"/>
      <c r="B59" s="59"/>
      <c r="C59" s="64"/>
      <c r="D59" s="58"/>
      <c r="E59" s="60"/>
      <c r="F59" s="113"/>
      <c r="G59" s="101"/>
      <c r="H59" s="101">
        <v>0</v>
      </c>
      <c r="I59" s="101">
        <v>0</v>
      </c>
      <c r="J59" s="101">
        <v>0</v>
      </c>
      <c r="K59" s="114">
        <f>SUM(H59:J59)</f>
        <v>0</v>
      </c>
      <c r="L59" s="114">
        <f>E59*F59</f>
        <v>0</v>
      </c>
      <c r="M59" s="114">
        <f>E59*H59</f>
        <v>0</v>
      </c>
      <c r="N59" s="114">
        <f>E59*I59</f>
        <v>0</v>
      </c>
      <c r="O59" s="114">
        <f>E59*J59</f>
        <v>0</v>
      </c>
      <c r="P59" s="114">
        <f>SUM(M59:O59)</f>
        <v>0</v>
      </c>
    </row>
    <row r="60" spans="1:19" s="18" customFormat="1" ht="15">
      <c r="A60" s="71"/>
      <c r="B60" s="72"/>
      <c r="C60" s="65" t="s">
        <v>79</v>
      </c>
      <c r="D60" s="65" t="s">
        <v>15</v>
      </c>
      <c r="E60" s="65"/>
      <c r="F60" s="115"/>
      <c r="G60" s="115"/>
      <c r="H60" s="115"/>
      <c r="I60" s="115"/>
      <c r="J60" s="115"/>
      <c r="K60" s="115"/>
      <c r="L60" s="115">
        <f>SUM(L17:L59)</f>
        <v>0</v>
      </c>
      <c r="M60" s="115">
        <f>SUM(M17:M59)</f>
        <v>0</v>
      </c>
      <c r="N60" s="115">
        <f>SUM(N17:N59)</f>
        <v>0</v>
      </c>
      <c r="O60" s="115">
        <f>SUM(O17:O59)</f>
        <v>0</v>
      </c>
      <c r="P60" s="115">
        <f>SUM(P17:P59)</f>
        <v>0</v>
      </c>
      <c r="R60" s="19"/>
      <c r="S60" s="19"/>
    </row>
    <row r="61" spans="1:16" s="1" customFormat="1" ht="15">
      <c r="A61" s="7"/>
      <c r="B61" s="3"/>
      <c r="C61" s="235" t="s">
        <v>755</v>
      </c>
      <c r="D61" s="268"/>
      <c r="E61" s="268"/>
      <c r="F61" s="268"/>
      <c r="G61" s="268"/>
      <c r="H61" s="268"/>
      <c r="I61" s="268"/>
      <c r="J61" s="268"/>
      <c r="K61" s="269"/>
      <c r="L61" s="116"/>
      <c r="M61" s="117"/>
      <c r="N61" s="118">
        <f>N60*1%</f>
        <v>0</v>
      </c>
      <c r="O61" s="117"/>
      <c r="P61" s="117"/>
    </row>
    <row r="62" spans="1:16" s="1" customFormat="1" ht="15">
      <c r="A62" s="7"/>
      <c r="B62" s="3"/>
      <c r="C62" s="264" t="s">
        <v>29</v>
      </c>
      <c r="D62" s="265"/>
      <c r="E62" s="265"/>
      <c r="F62" s="265"/>
      <c r="G62" s="265"/>
      <c r="H62" s="265"/>
      <c r="I62" s="265"/>
      <c r="J62" s="265"/>
      <c r="K62" s="266"/>
      <c r="L62" s="116"/>
      <c r="M62" s="117"/>
      <c r="N62" s="117">
        <f>SUM(N60:N61)</f>
        <v>0</v>
      </c>
      <c r="O62" s="117"/>
      <c r="P62" s="117"/>
    </row>
    <row r="63" spans="1:16" s="1" customFormat="1" ht="15">
      <c r="A63" s="7"/>
      <c r="B63" s="3"/>
      <c r="C63" s="264" t="s">
        <v>756</v>
      </c>
      <c r="D63" s="265"/>
      <c r="E63" s="265"/>
      <c r="F63" s="265"/>
      <c r="G63" s="265"/>
      <c r="H63" s="265"/>
      <c r="I63" s="265"/>
      <c r="J63" s="265"/>
      <c r="K63" s="266"/>
      <c r="L63" s="116"/>
      <c r="M63" s="117"/>
      <c r="N63" s="118">
        <f>N62*2%</f>
        <v>0</v>
      </c>
      <c r="O63" s="117"/>
      <c r="P63" s="117"/>
    </row>
    <row r="64" spans="1:18" s="18" customFormat="1" ht="15">
      <c r="A64" s="13"/>
      <c r="B64" s="14"/>
      <c r="C64" s="267" t="s">
        <v>31</v>
      </c>
      <c r="D64" s="252"/>
      <c r="E64" s="252"/>
      <c r="F64" s="252"/>
      <c r="G64" s="252"/>
      <c r="H64" s="252"/>
      <c r="I64" s="252"/>
      <c r="J64" s="252"/>
      <c r="K64" s="236"/>
      <c r="L64" s="119">
        <f>SUM(L60)</f>
        <v>0</v>
      </c>
      <c r="M64" s="119">
        <f>SUM(M60)</f>
        <v>0</v>
      </c>
      <c r="N64" s="119">
        <f>SUM(N62:N63)</f>
        <v>0</v>
      </c>
      <c r="O64" s="119">
        <f>SUM(O60:O63)</f>
        <v>0</v>
      </c>
      <c r="P64" s="119">
        <f>M64+N64+O64</f>
        <v>0</v>
      </c>
      <c r="R64" s="19"/>
    </row>
    <row r="65" spans="1:18" s="18" customFormat="1" ht="15" customHeight="1">
      <c r="A65" s="291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R65" s="19"/>
    </row>
    <row r="66" spans="1:18" s="18" customFormat="1" ht="15">
      <c r="A66" s="290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6" t="s">
        <v>56</v>
      </c>
      <c r="N66" s="15"/>
      <c r="O66" s="15"/>
      <c r="P66" s="120">
        <f>SUM(P64)</f>
        <v>0</v>
      </c>
      <c r="R66" s="19"/>
    </row>
    <row r="67" spans="1:16" s="18" customFormat="1" ht="15">
      <c r="A67" s="284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</row>
    <row r="68" spans="1:16" s="1" customFormat="1" ht="15">
      <c r="A68" s="240" t="s">
        <v>46</v>
      </c>
      <c r="B68" s="240"/>
      <c r="C68" s="239"/>
      <c r="D68" s="239"/>
      <c r="E68" s="239"/>
      <c r="F68" s="240"/>
      <c r="G68" s="240"/>
      <c r="H68" s="240"/>
      <c r="I68" s="240" t="s">
        <v>48</v>
      </c>
      <c r="J68" s="240"/>
      <c r="K68" s="240"/>
      <c r="L68" s="239"/>
      <c r="M68" s="239"/>
      <c r="N68" s="239"/>
      <c r="O68" s="239"/>
      <c r="P68" s="239"/>
    </row>
    <row r="69" spans="1:16" s="1" customFormat="1" ht="15">
      <c r="A69" s="240"/>
      <c r="B69" s="240"/>
      <c r="C69" s="263" t="s">
        <v>47</v>
      </c>
      <c r="D69" s="263"/>
      <c r="E69" s="263"/>
      <c r="F69" s="240"/>
      <c r="G69" s="240"/>
      <c r="H69" s="240"/>
      <c r="I69" s="240"/>
      <c r="J69" s="240"/>
      <c r="K69" s="240"/>
      <c r="L69" s="263" t="s">
        <v>47</v>
      </c>
      <c r="M69" s="263"/>
      <c r="N69" s="263"/>
      <c r="O69" s="263"/>
      <c r="P69" s="263"/>
    </row>
    <row r="70" spans="1:16" s="18" customFormat="1" ht="15">
      <c r="A70" s="284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</row>
    <row r="71" spans="1:16" s="18" customFormat="1" ht="15">
      <c r="A71" s="284" t="s">
        <v>49</v>
      </c>
      <c r="B71" s="240"/>
      <c r="C71" s="17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</row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</sheetData>
  <sheetProtection/>
  <mergeCells count="41">
    <mergeCell ref="A6:B6"/>
    <mergeCell ref="M9:N9"/>
    <mergeCell ref="F9:H9"/>
    <mergeCell ref="I9:L9"/>
    <mergeCell ref="A8:B8"/>
    <mergeCell ref="C8:P8"/>
    <mergeCell ref="C64:K64"/>
    <mergeCell ref="F12:K12"/>
    <mergeCell ref="A11:P11"/>
    <mergeCell ref="C63:K63"/>
    <mergeCell ref="C61:K61"/>
    <mergeCell ref="C62:K62"/>
    <mergeCell ref="A10:I10"/>
    <mergeCell ref="J10:K10"/>
    <mergeCell ref="D9:E9"/>
    <mergeCell ref="O10:P10"/>
    <mergeCell ref="A1:P1"/>
    <mergeCell ref="A2:P2"/>
    <mergeCell ref="A3:P3"/>
    <mergeCell ref="A4:B4"/>
    <mergeCell ref="C4:P4"/>
    <mergeCell ref="A5:B5"/>
    <mergeCell ref="C5:P5"/>
    <mergeCell ref="C6:P6"/>
    <mergeCell ref="F69:K69"/>
    <mergeCell ref="L69:P69"/>
    <mergeCell ref="A7:B7"/>
    <mergeCell ref="C7:P7"/>
    <mergeCell ref="F68:H68"/>
    <mergeCell ref="I68:K68"/>
    <mergeCell ref="L68:P68"/>
    <mergeCell ref="A70:P70"/>
    <mergeCell ref="A71:B71"/>
    <mergeCell ref="D71:P71"/>
    <mergeCell ref="A65:P65"/>
    <mergeCell ref="A66:L66"/>
    <mergeCell ref="A67:P67"/>
    <mergeCell ref="A68:B68"/>
    <mergeCell ref="C68:E68"/>
    <mergeCell ref="A69:B69"/>
    <mergeCell ref="C69:E69"/>
  </mergeCells>
  <printOptions gridLines="1" horizontalCentered="1"/>
  <pageMargins left="0" right="0" top="0.9055118110236221" bottom="0.472440944881889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S131"/>
  <sheetViews>
    <sheetView showZeros="0" zoomScalePageLayoutView="0" workbookViewId="0" topLeftCell="A1">
      <selection activeCell="A1" sqref="A1:P1"/>
    </sheetView>
  </sheetViews>
  <sheetFormatPr defaultColWidth="9.00390625" defaultRowHeight="12.75"/>
  <cols>
    <col min="1" max="1" width="7.875" style="29" customWidth="1"/>
    <col min="2" max="2" width="9.875" style="187" customWidth="1"/>
    <col min="3" max="3" width="37.625" style="29" customWidth="1"/>
    <col min="4" max="4" width="6.625" style="29" customWidth="1"/>
    <col min="5" max="5" width="7.375" style="29" bestFit="1" customWidth="1"/>
    <col min="6" max="6" width="6.125" style="29" customWidth="1"/>
    <col min="7" max="7" width="6.00390625" style="29" customWidth="1"/>
    <col min="8" max="8" width="5.875" style="29" customWidth="1"/>
    <col min="9" max="9" width="7.125" style="29" bestFit="1" customWidth="1"/>
    <col min="10" max="10" width="6.00390625" style="29" customWidth="1"/>
    <col min="11" max="11" width="8.625" style="29" customWidth="1"/>
    <col min="12" max="12" width="9.00390625" style="29" bestFit="1" customWidth="1"/>
    <col min="13" max="13" width="10.25390625" style="29" customWidth="1"/>
    <col min="14" max="16" width="10.125" style="29" bestFit="1" customWidth="1"/>
    <col min="17" max="16384" width="9.125" style="29" customWidth="1"/>
  </cols>
  <sheetData>
    <row r="1" spans="1:16" ht="23.25">
      <c r="A1" s="274" t="s">
        <v>711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8.75">
      <c r="A2" s="258" t="s">
        <v>574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2.75">
      <c r="A3" s="259" t="s">
        <v>80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s="1" customFormat="1" ht="15.75" customHeight="1">
      <c r="A4" s="256" t="s">
        <v>81</v>
      </c>
      <c r="B4" s="256"/>
      <c r="C4" s="275" t="s">
        <v>750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s="1" customFormat="1" ht="15.75" customHeight="1">
      <c r="A5" s="255"/>
      <c r="B5" s="255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s="1" customFormat="1" ht="15.75">
      <c r="A6" s="256" t="s">
        <v>82</v>
      </c>
      <c r="B6" s="256"/>
      <c r="C6" s="275" t="s">
        <v>751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s="1" customFormat="1" ht="15">
      <c r="A7" s="256" t="s">
        <v>83</v>
      </c>
      <c r="B7" s="256"/>
      <c r="C7" s="253" t="s">
        <v>752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s="1" customFormat="1" ht="15">
      <c r="A8" s="256" t="s">
        <v>84</v>
      </c>
      <c r="B8" s="256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s="18" customFormat="1" ht="14.25" customHeight="1">
      <c r="A9" s="10" t="s">
        <v>85</v>
      </c>
      <c r="B9" s="174">
        <f>'Visp. būvd.'!B9</f>
        <v>0</v>
      </c>
      <c r="C9" s="10" t="s">
        <v>87</v>
      </c>
      <c r="D9" s="273" t="s">
        <v>594</v>
      </c>
      <c r="E9" s="273"/>
      <c r="F9" s="270" t="s">
        <v>88</v>
      </c>
      <c r="G9" s="270"/>
      <c r="H9" s="270"/>
      <c r="I9" s="259" t="s">
        <v>89</v>
      </c>
      <c r="J9" s="259"/>
      <c r="K9" s="259"/>
      <c r="L9" s="259"/>
      <c r="M9" s="271">
        <f>P48</f>
        <v>0</v>
      </c>
      <c r="N9" s="272"/>
      <c r="O9" s="2" t="s">
        <v>15</v>
      </c>
      <c r="P9" s="9"/>
    </row>
    <row r="10" spans="1:16" s="18" customFormat="1" ht="14.2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 t="s">
        <v>13</v>
      </c>
      <c r="K10" s="255"/>
      <c r="L10" s="8">
        <f>'Visp. būvd.'!L10</f>
        <v>0</v>
      </c>
      <c r="M10" s="2" t="s">
        <v>86</v>
      </c>
      <c r="N10" s="11">
        <f>'Visp. būvd.'!N10</f>
        <v>0</v>
      </c>
      <c r="O10" s="231">
        <f>'Visp. būvd.'!O10:P10</f>
        <v>0</v>
      </c>
      <c r="P10" s="231"/>
    </row>
    <row r="11" spans="1:16" s="18" customFormat="1" ht="14.25" customHeight="1" thickBo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ht="13.5" customHeight="1" thickBot="1">
      <c r="A12" s="40" t="s">
        <v>18</v>
      </c>
      <c r="B12" s="176"/>
      <c r="C12" s="41"/>
      <c r="D12" s="40" t="s">
        <v>19</v>
      </c>
      <c r="E12" s="42" t="s">
        <v>20</v>
      </c>
      <c r="F12" s="232" t="s">
        <v>33</v>
      </c>
      <c r="G12" s="233"/>
      <c r="H12" s="233"/>
      <c r="I12" s="233"/>
      <c r="J12" s="233"/>
      <c r="K12" s="234"/>
      <c r="L12" s="43"/>
      <c r="M12" s="43"/>
      <c r="N12" s="43" t="s">
        <v>22</v>
      </c>
      <c r="O12" s="43" t="s">
        <v>21</v>
      </c>
      <c r="P12" s="44" t="s">
        <v>15</v>
      </c>
    </row>
    <row r="13" spans="1:16" ht="12.75">
      <c r="A13" s="45" t="s">
        <v>23</v>
      </c>
      <c r="B13" s="177" t="s">
        <v>45</v>
      </c>
      <c r="C13" s="45" t="s">
        <v>32</v>
      </c>
      <c r="D13" s="45" t="s">
        <v>24</v>
      </c>
      <c r="E13" s="46" t="s">
        <v>25</v>
      </c>
      <c r="F13" s="45" t="s">
        <v>34</v>
      </c>
      <c r="G13" s="53" t="s">
        <v>90</v>
      </c>
      <c r="H13" s="40" t="s">
        <v>36</v>
      </c>
      <c r="I13" s="40" t="s">
        <v>26</v>
      </c>
      <c r="J13" s="40" t="s">
        <v>37</v>
      </c>
      <c r="K13" s="40" t="s">
        <v>42</v>
      </c>
      <c r="L13" s="47" t="s">
        <v>38</v>
      </c>
      <c r="M13" s="40" t="s">
        <v>36</v>
      </c>
      <c r="N13" s="40" t="s">
        <v>26</v>
      </c>
      <c r="O13" s="40" t="s">
        <v>37</v>
      </c>
      <c r="P13" s="40" t="s">
        <v>42</v>
      </c>
    </row>
    <row r="14" spans="1:16" ht="12.75">
      <c r="A14" s="45"/>
      <c r="B14" s="177"/>
      <c r="C14" s="45"/>
      <c r="D14" s="45"/>
      <c r="E14" s="46"/>
      <c r="F14" s="45" t="s">
        <v>43</v>
      </c>
      <c r="G14" s="45" t="s">
        <v>53</v>
      </c>
      <c r="H14" s="45" t="s">
        <v>40</v>
      </c>
      <c r="I14" s="45" t="s">
        <v>39</v>
      </c>
      <c r="J14" s="45" t="s">
        <v>41</v>
      </c>
      <c r="K14" s="45" t="s">
        <v>15</v>
      </c>
      <c r="L14" s="48" t="s">
        <v>12</v>
      </c>
      <c r="M14" s="45" t="s">
        <v>40</v>
      </c>
      <c r="N14" s="45" t="s">
        <v>39</v>
      </c>
      <c r="O14" s="45" t="s">
        <v>41</v>
      </c>
      <c r="P14" s="45" t="s">
        <v>15</v>
      </c>
    </row>
    <row r="15" spans="1:16" ht="13.5" thickBot="1">
      <c r="A15" s="49" t="s">
        <v>28</v>
      </c>
      <c r="B15" s="178"/>
      <c r="C15" s="49"/>
      <c r="D15" s="49"/>
      <c r="E15" s="50"/>
      <c r="F15" s="49" t="s">
        <v>50</v>
      </c>
      <c r="G15" s="49" t="s">
        <v>57</v>
      </c>
      <c r="H15" s="49" t="s">
        <v>15</v>
      </c>
      <c r="I15" s="49" t="s">
        <v>15</v>
      </c>
      <c r="J15" s="49" t="s">
        <v>15</v>
      </c>
      <c r="K15" s="49"/>
      <c r="L15" s="51" t="s">
        <v>50</v>
      </c>
      <c r="M15" s="49" t="s">
        <v>15</v>
      </c>
      <c r="N15" s="49" t="s">
        <v>15</v>
      </c>
      <c r="O15" s="49" t="s">
        <v>15</v>
      </c>
      <c r="P15" s="49"/>
    </row>
    <row r="16" spans="1:16" ht="13.5" thickBot="1">
      <c r="A16" s="52">
        <v>1</v>
      </c>
      <c r="B16" s="179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9" s="18" customFormat="1" ht="15">
      <c r="A17" s="55"/>
      <c r="B17" s="180"/>
      <c r="C17" s="84"/>
      <c r="D17" s="55"/>
      <c r="E17" s="57"/>
      <c r="F17" s="111"/>
      <c r="G17" s="99"/>
      <c r="H17" s="99">
        <v>0</v>
      </c>
      <c r="I17" s="99">
        <v>0</v>
      </c>
      <c r="J17" s="99">
        <v>0</v>
      </c>
      <c r="K17" s="112">
        <f>SUM(H17:J17)</f>
        <v>0</v>
      </c>
      <c r="L17" s="112">
        <f aca="true" t="shared" si="0" ref="L17:L43">E17*F17</f>
        <v>0</v>
      </c>
      <c r="M17" s="112">
        <f aca="true" t="shared" si="1" ref="M17:M43">E17*H17</f>
        <v>0</v>
      </c>
      <c r="N17" s="112">
        <f aca="true" t="shared" si="2" ref="N17:N43">E17*I17</f>
        <v>0</v>
      </c>
      <c r="O17" s="112">
        <f aca="true" t="shared" si="3" ref="O17:O43">E17*J17</f>
        <v>0</v>
      </c>
      <c r="P17" s="112">
        <f aca="true" t="shared" si="4" ref="P17:P22">SUM(M17:O17)</f>
        <v>0</v>
      </c>
      <c r="R17" s="20"/>
      <c r="S17" s="29"/>
    </row>
    <row r="18" spans="1:19" s="18" customFormat="1" ht="15" customHeight="1">
      <c r="A18" s="90"/>
      <c r="B18" s="181"/>
      <c r="C18" s="91" t="s">
        <v>575</v>
      </c>
      <c r="D18" s="58"/>
      <c r="E18" s="60"/>
      <c r="F18" s="113"/>
      <c r="G18" s="101"/>
      <c r="H18" s="101">
        <v>0</v>
      </c>
      <c r="I18" s="101">
        <v>0</v>
      </c>
      <c r="J18" s="101">
        <v>0</v>
      </c>
      <c r="K18" s="114">
        <f>SUM(H18:J18)</f>
        <v>0</v>
      </c>
      <c r="L18" s="114">
        <f t="shared" si="0"/>
        <v>0</v>
      </c>
      <c r="M18" s="114">
        <f t="shared" si="1"/>
        <v>0</v>
      </c>
      <c r="N18" s="114">
        <f t="shared" si="2"/>
        <v>0</v>
      </c>
      <c r="O18" s="114">
        <f t="shared" si="3"/>
        <v>0</v>
      </c>
      <c r="P18" s="114">
        <f t="shared" si="4"/>
        <v>0</v>
      </c>
      <c r="R18" s="20"/>
      <c r="S18" s="29"/>
    </row>
    <row r="19" spans="1:19" s="18" customFormat="1" ht="30">
      <c r="A19" s="58">
        <v>1</v>
      </c>
      <c r="B19" s="182" t="s">
        <v>115</v>
      </c>
      <c r="C19" s="61" t="s">
        <v>576</v>
      </c>
      <c r="D19" s="58" t="s">
        <v>16</v>
      </c>
      <c r="E19" s="60">
        <v>945.45</v>
      </c>
      <c r="F19" s="113"/>
      <c r="G19" s="101"/>
      <c r="H19" s="101"/>
      <c r="I19" s="101"/>
      <c r="J19" s="101"/>
      <c r="K19" s="114"/>
      <c r="L19" s="114">
        <f t="shared" si="0"/>
        <v>0</v>
      </c>
      <c r="M19" s="114">
        <f t="shared" si="1"/>
        <v>0</v>
      </c>
      <c r="N19" s="114">
        <f t="shared" si="2"/>
        <v>0</v>
      </c>
      <c r="O19" s="114">
        <f t="shared" si="3"/>
        <v>0</v>
      </c>
      <c r="P19" s="114">
        <f t="shared" si="4"/>
        <v>0</v>
      </c>
      <c r="R19" s="20"/>
      <c r="S19" s="20"/>
    </row>
    <row r="20" spans="1:19" s="18" customFormat="1" ht="15">
      <c r="A20" s="59" t="s">
        <v>1</v>
      </c>
      <c r="B20" s="182" t="s">
        <v>115</v>
      </c>
      <c r="C20" s="61" t="s">
        <v>577</v>
      </c>
      <c r="D20" s="58"/>
      <c r="E20" s="60"/>
      <c r="F20" s="113"/>
      <c r="G20" s="101"/>
      <c r="H20" s="101"/>
      <c r="I20" s="101"/>
      <c r="J20" s="101"/>
      <c r="K20" s="114"/>
      <c r="L20" s="114">
        <f t="shared" si="0"/>
        <v>0</v>
      </c>
      <c r="M20" s="114">
        <f t="shared" si="1"/>
        <v>0</v>
      </c>
      <c r="N20" s="114">
        <f t="shared" si="2"/>
        <v>0</v>
      </c>
      <c r="O20" s="114">
        <f t="shared" si="3"/>
        <v>0</v>
      </c>
      <c r="P20" s="114">
        <f t="shared" si="4"/>
        <v>0</v>
      </c>
      <c r="R20" s="20"/>
      <c r="S20" s="20"/>
    </row>
    <row r="21" spans="1:19" s="18" customFormat="1" ht="15">
      <c r="A21" s="59"/>
      <c r="B21" s="182"/>
      <c r="C21" s="87" t="s">
        <v>578</v>
      </c>
      <c r="D21" s="58" t="s">
        <v>16</v>
      </c>
      <c r="E21" s="60">
        <v>565.4000000000001</v>
      </c>
      <c r="F21" s="113"/>
      <c r="G21" s="101"/>
      <c r="H21" s="101"/>
      <c r="I21" s="101"/>
      <c r="J21" s="101"/>
      <c r="K21" s="114"/>
      <c r="L21" s="114">
        <f t="shared" si="0"/>
        <v>0</v>
      </c>
      <c r="M21" s="114">
        <f t="shared" si="1"/>
        <v>0</v>
      </c>
      <c r="N21" s="114">
        <f t="shared" si="2"/>
        <v>0</v>
      </c>
      <c r="O21" s="114">
        <f t="shared" si="3"/>
        <v>0</v>
      </c>
      <c r="P21" s="114">
        <f t="shared" si="4"/>
        <v>0</v>
      </c>
      <c r="R21" s="20"/>
      <c r="S21" s="20"/>
    </row>
    <row r="22" spans="1:19" s="18" customFormat="1" ht="15">
      <c r="A22" s="59"/>
      <c r="B22" s="182"/>
      <c r="C22" s="87" t="s">
        <v>705</v>
      </c>
      <c r="D22" s="58" t="s">
        <v>16</v>
      </c>
      <c r="E22" s="60">
        <v>284.7</v>
      </c>
      <c r="F22" s="113"/>
      <c r="G22" s="101"/>
      <c r="H22" s="101"/>
      <c r="I22" s="101"/>
      <c r="J22" s="101"/>
      <c r="K22" s="114"/>
      <c r="L22" s="114">
        <f t="shared" si="0"/>
        <v>0</v>
      </c>
      <c r="M22" s="114">
        <f t="shared" si="1"/>
        <v>0</v>
      </c>
      <c r="N22" s="114">
        <f t="shared" si="2"/>
        <v>0</v>
      </c>
      <c r="O22" s="114">
        <f t="shared" si="3"/>
        <v>0</v>
      </c>
      <c r="P22" s="114">
        <f t="shared" si="4"/>
        <v>0</v>
      </c>
      <c r="R22" s="20"/>
      <c r="S22" s="20"/>
    </row>
    <row r="23" spans="1:19" s="18" customFormat="1" ht="15">
      <c r="A23" s="59"/>
      <c r="B23" s="182"/>
      <c r="C23" s="87" t="s">
        <v>592</v>
      </c>
      <c r="D23" s="58" t="s">
        <v>16</v>
      </c>
      <c r="E23" s="60">
        <v>253.45999999999998</v>
      </c>
      <c r="F23" s="113"/>
      <c r="G23" s="101"/>
      <c r="H23" s="101"/>
      <c r="I23" s="101"/>
      <c r="J23" s="101"/>
      <c r="K23" s="114"/>
      <c r="L23" s="114">
        <f t="shared" si="0"/>
        <v>0</v>
      </c>
      <c r="M23" s="114">
        <f t="shared" si="1"/>
        <v>0</v>
      </c>
      <c r="N23" s="114">
        <f t="shared" si="2"/>
        <v>0</v>
      </c>
      <c r="O23" s="114">
        <f t="shared" si="3"/>
        <v>0</v>
      </c>
      <c r="P23" s="114">
        <f aca="true" t="shared" si="5" ref="P23:P42">SUM(M23:O23)</f>
        <v>0</v>
      </c>
      <c r="R23" s="20"/>
      <c r="S23" s="20"/>
    </row>
    <row r="24" spans="1:19" s="18" customFormat="1" ht="15">
      <c r="A24" s="59"/>
      <c r="B24" s="182"/>
      <c r="C24" s="87" t="s">
        <v>706</v>
      </c>
      <c r="D24" s="58" t="s">
        <v>16</v>
      </c>
      <c r="E24" s="60">
        <v>98.4</v>
      </c>
      <c r="F24" s="113"/>
      <c r="G24" s="101"/>
      <c r="H24" s="101"/>
      <c r="I24" s="101"/>
      <c r="J24" s="101"/>
      <c r="K24" s="114"/>
      <c r="L24" s="114">
        <f t="shared" si="0"/>
        <v>0</v>
      </c>
      <c r="M24" s="114">
        <f t="shared" si="1"/>
        <v>0</v>
      </c>
      <c r="N24" s="114">
        <f t="shared" si="2"/>
        <v>0</v>
      </c>
      <c r="O24" s="114">
        <f t="shared" si="3"/>
        <v>0</v>
      </c>
      <c r="P24" s="114">
        <f>SUM(M24:O24)</f>
        <v>0</v>
      </c>
      <c r="R24" s="20"/>
      <c r="S24" s="20"/>
    </row>
    <row r="25" spans="1:19" s="18" customFormat="1" ht="15">
      <c r="A25" s="59" t="s">
        <v>2</v>
      </c>
      <c r="B25" s="182" t="s">
        <v>115</v>
      </c>
      <c r="C25" s="61" t="s">
        <v>579</v>
      </c>
      <c r="D25" s="58" t="s">
        <v>17</v>
      </c>
      <c r="E25" s="60">
        <v>2101</v>
      </c>
      <c r="F25" s="113"/>
      <c r="G25" s="101"/>
      <c r="H25" s="101"/>
      <c r="I25" s="101"/>
      <c r="J25" s="101"/>
      <c r="K25" s="114"/>
      <c r="L25" s="114">
        <f t="shared" si="0"/>
        <v>0</v>
      </c>
      <c r="M25" s="114">
        <f t="shared" si="1"/>
        <v>0</v>
      </c>
      <c r="N25" s="114">
        <f t="shared" si="2"/>
        <v>0</v>
      </c>
      <c r="O25" s="114">
        <f t="shared" si="3"/>
        <v>0</v>
      </c>
      <c r="P25" s="114">
        <f t="shared" si="5"/>
        <v>0</v>
      </c>
      <c r="R25" s="20"/>
      <c r="S25" s="20"/>
    </row>
    <row r="26" spans="1:19" s="18" customFormat="1" ht="15">
      <c r="A26" s="59"/>
      <c r="B26" s="182"/>
      <c r="C26" s="91" t="s">
        <v>580</v>
      </c>
      <c r="D26" s="58"/>
      <c r="E26" s="60"/>
      <c r="F26" s="113"/>
      <c r="G26" s="101"/>
      <c r="H26" s="101"/>
      <c r="I26" s="101"/>
      <c r="J26" s="101"/>
      <c r="K26" s="114"/>
      <c r="L26" s="114">
        <f t="shared" si="0"/>
        <v>0</v>
      </c>
      <c r="M26" s="114">
        <f t="shared" si="1"/>
        <v>0</v>
      </c>
      <c r="N26" s="114">
        <f t="shared" si="2"/>
        <v>0</v>
      </c>
      <c r="O26" s="114">
        <f t="shared" si="3"/>
        <v>0</v>
      </c>
      <c r="P26" s="114">
        <f t="shared" si="5"/>
        <v>0</v>
      </c>
      <c r="R26" s="20"/>
      <c r="S26" s="20"/>
    </row>
    <row r="27" spans="1:19" s="18" customFormat="1" ht="15">
      <c r="A27" s="59" t="s">
        <v>3</v>
      </c>
      <c r="B27" s="182" t="s">
        <v>115</v>
      </c>
      <c r="C27" s="61" t="s">
        <v>581</v>
      </c>
      <c r="D27" s="58" t="s">
        <v>16</v>
      </c>
      <c r="E27" s="60">
        <v>630.3</v>
      </c>
      <c r="F27" s="113"/>
      <c r="G27" s="101"/>
      <c r="H27" s="101"/>
      <c r="I27" s="101"/>
      <c r="J27" s="101"/>
      <c r="K27" s="114"/>
      <c r="L27" s="114">
        <f t="shared" si="0"/>
        <v>0</v>
      </c>
      <c r="M27" s="114">
        <f t="shared" si="1"/>
        <v>0</v>
      </c>
      <c r="N27" s="114">
        <f t="shared" si="2"/>
        <v>0</v>
      </c>
      <c r="O27" s="114">
        <f t="shared" si="3"/>
        <v>0</v>
      </c>
      <c r="P27" s="114">
        <f t="shared" si="5"/>
        <v>0</v>
      </c>
      <c r="R27" s="20"/>
      <c r="S27" s="20"/>
    </row>
    <row r="28" spans="1:19" s="18" customFormat="1" ht="30">
      <c r="A28" s="59" t="s">
        <v>4</v>
      </c>
      <c r="B28" s="182" t="s">
        <v>115</v>
      </c>
      <c r="C28" s="61" t="s">
        <v>707</v>
      </c>
      <c r="D28" s="58" t="s">
        <v>17</v>
      </c>
      <c r="E28" s="60">
        <v>827</v>
      </c>
      <c r="F28" s="113"/>
      <c r="G28" s="101"/>
      <c r="H28" s="101"/>
      <c r="I28" s="101"/>
      <c r="J28" s="101"/>
      <c r="K28" s="114"/>
      <c r="L28" s="114">
        <f t="shared" si="0"/>
        <v>0</v>
      </c>
      <c r="M28" s="114">
        <f t="shared" si="1"/>
        <v>0</v>
      </c>
      <c r="N28" s="114">
        <f t="shared" si="2"/>
        <v>0</v>
      </c>
      <c r="O28" s="114">
        <f t="shared" si="3"/>
        <v>0</v>
      </c>
      <c r="P28" s="114">
        <f>SUM(M28:O28)</f>
        <v>0</v>
      </c>
      <c r="R28" s="20"/>
      <c r="S28" s="20"/>
    </row>
    <row r="29" spans="1:19" s="18" customFormat="1" ht="30">
      <c r="A29" s="59" t="s">
        <v>5</v>
      </c>
      <c r="B29" s="182" t="s">
        <v>115</v>
      </c>
      <c r="C29" s="61" t="s">
        <v>582</v>
      </c>
      <c r="D29" s="58" t="s">
        <v>17</v>
      </c>
      <c r="E29" s="60">
        <v>1028</v>
      </c>
      <c r="F29" s="113"/>
      <c r="G29" s="101"/>
      <c r="H29" s="101"/>
      <c r="I29" s="101"/>
      <c r="J29" s="101"/>
      <c r="K29" s="114"/>
      <c r="L29" s="114">
        <f t="shared" si="0"/>
        <v>0</v>
      </c>
      <c r="M29" s="114">
        <f t="shared" si="1"/>
        <v>0</v>
      </c>
      <c r="N29" s="114">
        <f t="shared" si="2"/>
        <v>0</v>
      </c>
      <c r="O29" s="114">
        <f t="shared" si="3"/>
        <v>0</v>
      </c>
      <c r="P29" s="114">
        <f t="shared" si="5"/>
        <v>0</v>
      </c>
      <c r="R29" s="20"/>
      <c r="S29" s="20"/>
    </row>
    <row r="30" spans="1:19" s="18" customFormat="1" ht="30">
      <c r="A30" s="59" t="s">
        <v>6</v>
      </c>
      <c r="B30" s="182" t="s">
        <v>115</v>
      </c>
      <c r="C30" s="61" t="s">
        <v>583</v>
      </c>
      <c r="D30" s="58" t="s">
        <v>17</v>
      </c>
      <c r="E30" s="60">
        <v>246</v>
      </c>
      <c r="F30" s="113"/>
      <c r="G30" s="101"/>
      <c r="H30" s="101"/>
      <c r="I30" s="101"/>
      <c r="J30" s="101"/>
      <c r="K30" s="114"/>
      <c r="L30" s="114">
        <f t="shared" si="0"/>
        <v>0</v>
      </c>
      <c r="M30" s="114">
        <f t="shared" si="1"/>
        <v>0</v>
      </c>
      <c r="N30" s="114">
        <f t="shared" si="2"/>
        <v>0</v>
      </c>
      <c r="O30" s="114">
        <f t="shared" si="3"/>
        <v>0</v>
      </c>
      <c r="P30" s="114">
        <f t="shared" si="5"/>
        <v>0</v>
      </c>
      <c r="R30" s="20"/>
      <c r="S30" s="20"/>
    </row>
    <row r="31" spans="1:19" s="18" customFormat="1" ht="45">
      <c r="A31" s="59" t="s">
        <v>7</v>
      </c>
      <c r="B31" s="182" t="s">
        <v>115</v>
      </c>
      <c r="C31" s="61" t="s">
        <v>584</v>
      </c>
      <c r="D31" s="58"/>
      <c r="E31" s="60"/>
      <c r="F31" s="113"/>
      <c r="G31" s="101"/>
      <c r="H31" s="101"/>
      <c r="I31" s="101"/>
      <c r="J31" s="101"/>
      <c r="K31" s="114"/>
      <c r="L31" s="114">
        <f t="shared" si="0"/>
        <v>0</v>
      </c>
      <c r="M31" s="114">
        <f t="shared" si="1"/>
        <v>0</v>
      </c>
      <c r="N31" s="114">
        <f t="shared" si="2"/>
        <v>0</v>
      </c>
      <c r="O31" s="114">
        <f t="shared" si="3"/>
        <v>0</v>
      </c>
      <c r="P31" s="114">
        <f t="shared" si="5"/>
        <v>0</v>
      </c>
      <c r="R31" s="20"/>
      <c r="S31" s="20"/>
    </row>
    <row r="32" spans="1:19" s="18" customFormat="1" ht="15">
      <c r="A32" s="59"/>
      <c r="B32" s="182"/>
      <c r="C32" s="87" t="s">
        <v>585</v>
      </c>
      <c r="D32" s="58" t="s">
        <v>14</v>
      </c>
      <c r="E32" s="60">
        <v>282</v>
      </c>
      <c r="F32" s="113"/>
      <c r="G32" s="101"/>
      <c r="H32" s="101"/>
      <c r="I32" s="101"/>
      <c r="J32" s="101"/>
      <c r="K32" s="114"/>
      <c r="L32" s="114">
        <f t="shared" si="0"/>
        <v>0</v>
      </c>
      <c r="M32" s="114">
        <f t="shared" si="1"/>
        <v>0</v>
      </c>
      <c r="N32" s="114">
        <f t="shared" si="2"/>
        <v>0</v>
      </c>
      <c r="O32" s="114">
        <f t="shared" si="3"/>
        <v>0</v>
      </c>
      <c r="P32" s="114">
        <f t="shared" si="5"/>
        <v>0</v>
      </c>
      <c r="R32" s="20"/>
      <c r="S32" s="20"/>
    </row>
    <row r="33" spans="1:19" s="18" customFormat="1" ht="15">
      <c r="A33" s="59"/>
      <c r="B33" s="182"/>
      <c r="C33" s="87" t="s">
        <v>586</v>
      </c>
      <c r="D33" s="58" t="s">
        <v>14</v>
      </c>
      <c r="E33" s="60">
        <v>445</v>
      </c>
      <c r="F33" s="113"/>
      <c r="G33" s="101"/>
      <c r="H33" s="101"/>
      <c r="I33" s="101"/>
      <c r="J33" s="101"/>
      <c r="K33" s="114"/>
      <c r="L33" s="114">
        <f t="shared" si="0"/>
        <v>0</v>
      </c>
      <c r="M33" s="114">
        <f t="shared" si="1"/>
        <v>0</v>
      </c>
      <c r="N33" s="114">
        <f t="shared" si="2"/>
        <v>0</v>
      </c>
      <c r="O33" s="114">
        <f t="shared" si="3"/>
        <v>0</v>
      </c>
      <c r="P33" s="114">
        <f t="shared" si="5"/>
        <v>0</v>
      </c>
      <c r="R33" s="20"/>
      <c r="S33" s="20"/>
    </row>
    <row r="34" spans="1:19" s="18" customFormat="1" ht="15">
      <c r="A34" s="59" t="s">
        <v>8</v>
      </c>
      <c r="B34" s="182" t="s">
        <v>115</v>
      </c>
      <c r="C34" s="61" t="s">
        <v>587</v>
      </c>
      <c r="D34" s="58" t="s">
        <v>17</v>
      </c>
      <c r="E34" s="60">
        <v>827</v>
      </c>
      <c r="F34" s="113"/>
      <c r="G34" s="101"/>
      <c r="H34" s="101"/>
      <c r="I34" s="101"/>
      <c r="J34" s="101"/>
      <c r="K34" s="114"/>
      <c r="L34" s="114">
        <f t="shared" si="0"/>
        <v>0</v>
      </c>
      <c r="M34" s="114">
        <f t="shared" si="1"/>
        <v>0</v>
      </c>
      <c r="N34" s="114">
        <f t="shared" si="2"/>
        <v>0</v>
      </c>
      <c r="O34" s="114">
        <f t="shared" si="3"/>
        <v>0</v>
      </c>
      <c r="P34" s="114">
        <f t="shared" si="5"/>
        <v>0</v>
      </c>
      <c r="R34" s="20"/>
      <c r="S34" s="20"/>
    </row>
    <row r="35" spans="1:19" s="18" customFormat="1" ht="15">
      <c r="A35" s="59" t="s">
        <v>331</v>
      </c>
      <c r="B35" s="182" t="s">
        <v>115</v>
      </c>
      <c r="C35" s="61" t="s">
        <v>588</v>
      </c>
      <c r="D35" s="58" t="s">
        <v>17</v>
      </c>
      <c r="E35" s="60">
        <v>827</v>
      </c>
      <c r="F35" s="113"/>
      <c r="G35" s="101"/>
      <c r="H35" s="101"/>
      <c r="I35" s="101"/>
      <c r="J35" s="101"/>
      <c r="K35" s="114"/>
      <c r="L35" s="114">
        <f t="shared" si="0"/>
        <v>0</v>
      </c>
      <c r="M35" s="114">
        <f t="shared" si="1"/>
        <v>0</v>
      </c>
      <c r="N35" s="114">
        <f t="shared" si="2"/>
        <v>0</v>
      </c>
      <c r="O35" s="114">
        <f t="shared" si="3"/>
        <v>0</v>
      </c>
      <c r="P35" s="114">
        <f t="shared" si="5"/>
        <v>0</v>
      </c>
      <c r="R35" s="20"/>
      <c r="S35" s="20"/>
    </row>
    <row r="36" spans="1:19" s="18" customFormat="1" ht="15">
      <c r="A36" s="59" t="s">
        <v>332</v>
      </c>
      <c r="B36" s="182" t="s">
        <v>115</v>
      </c>
      <c r="C36" s="61" t="s">
        <v>589</v>
      </c>
      <c r="D36" s="58" t="s">
        <v>17</v>
      </c>
      <c r="E36" s="60">
        <v>1028</v>
      </c>
      <c r="F36" s="113"/>
      <c r="G36" s="101"/>
      <c r="H36" s="101"/>
      <c r="I36" s="101"/>
      <c r="J36" s="101"/>
      <c r="K36" s="114"/>
      <c r="L36" s="114">
        <f t="shared" si="0"/>
        <v>0</v>
      </c>
      <c r="M36" s="114">
        <f t="shared" si="1"/>
        <v>0</v>
      </c>
      <c r="N36" s="114">
        <f t="shared" si="2"/>
        <v>0</v>
      </c>
      <c r="O36" s="114">
        <f t="shared" si="3"/>
        <v>0</v>
      </c>
      <c r="P36" s="114">
        <f t="shared" si="5"/>
        <v>0</v>
      </c>
      <c r="R36" s="20"/>
      <c r="S36" s="20"/>
    </row>
    <row r="37" spans="1:19" s="18" customFormat="1" ht="15">
      <c r="A37" s="59" t="s">
        <v>333</v>
      </c>
      <c r="B37" s="182" t="s">
        <v>115</v>
      </c>
      <c r="C37" s="61" t="s">
        <v>590</v>
      </c>
      <c r="D37" s="58" t="s">
        <v>17</v>
      </c>
      <c r="E37" s="60">
        <v>1028</v>
      </c>
      <c r="F37" s="113"/>
      <c r="G37" s="101"/>
      <c r="H37" s="101"/>
      <c r="I37" s="101"/>
      <c r="J37" s="101"/>
      <c r="K37" s="114"/>
      <c r="L37" s="114">
        <f t="shared" si="0"/>
        <v>0</v>
      </c>
      <c r="M37" s="114">
        <f t="shared" si="1"/>
        <v>0</v>
      </c>
      <c r="N37" s="114">
        <f t="shared" si="2"/>
        <v>0</v>
      </c>
      <c r="O37" s="114">
        <f t="shared" si="3"/>
        <v>0</v>
      </c>
      <c r="P37" s="114">
        <f t="shared" si="5"/>
        <v>0</v>
      </c>
      <c r="R37" s="20"/>
      <c r="S37" s="20"/>
    </row>
    <row r="38" spans="1:19" s="18" customFormat="1" ht="15">
      <c r="A38" s="59" t="s">
        <v>334</v>
      </c>
      <c r="B38" s="182" t="s">
        <v>115</v>
      </c>
      <c r="C38" s="61" t="s">
        <v>708</v>
      </c>
      <c r="D38" s="58" t="s">
        <v>17</v>
      </c>
      <c r="E38" s="60">
        <v>246</v>
      </c>
      <c r="F38" s="113"/>
      <c r="G38" s="101"/>
      <c r="H38" s="101"/>
      <c r="I38" s="101"/>
      <c r="J38" s="101"/>
      <c r="K38" s="114"/>
      <c r="L38" s="114">
        <f t="shared" si="0"/>
        <v>0</v>
      </c>
      <c r="M38" s="114">
        <f t="shared" si="1"/>
        <v>0</v>
      </c>
      <c r="N38" s="114">
        <f t="shared" si="2"/>
        <v>0</v>
      </c>
      <c r="O38" s="114">
        <f t="shared" si="3"/>
        <v>0</v>
      </c>
      <c r="P38" s="114">
        <f t="shared" si="5"/>
        <v>0</v>
      </c>
      <c r="R38" s="20"/>
      <c r="S38" s="20"/>
    </row>
    <row r="39" spans="1:19" s="18" customFormat="1" ht="15">
      <c r="A39" s="59" t="s">
        <v>335</v>
      </c>
      <c r="B39" s="182" t="s">
        <v>115</v>
      </c>
      <c r="C39" s="61" t="s">
        <v>591</v>
      </c>
      <c r="D39" s="58" t="s">
        <v>17</v>
      </c>
      <c r="E39" s="60">
        <v>3015</v>
      </c>
      <c r="F39" s="113"/>
      <c r="G39" s="101"/>
      <c r="H39" s="101"/>
      <c r="I39" s="101"/>
      <c r="J39" s="101"/>
      <c r="K39" s="114"/>
      <c r="L39" s="114">
        <f t="shared" si="0"/>
        <v>0</v>
      </c>
      <c r="M39" s="114">
        <f t="shared" si="1"/>
        <v>0</v>
      </c>
      <c r="N39" s="114">
        <f t="shared" si="2"/>
        <v>0</v>
      </c>
      <c r="O39" s="114">
        <f t="shared" si="3"/>
        <v>0</v>
      </c>
      <c r="P39" s="114">
        <f t="shared" si="5"/>
        <v>0</v>
      </c>
      <c r="R39" s="20"/>
      <c r="S39" s="20"/>
    </row>
    <row r="40" spans="1:19" s="18" customFormat="1" ht="15">
      <c r="A40" s="59"/>
      <c r="B40" s="182"/>
      <c r="C40" s="91" t="s">
        <v>593</v>
      </c>
      <c r="D40" s="58"/>
      <c r="E40" s="60"/>
      <c r="F40" s="113"/>
      <c r="G40" s="101"/>
      <c r="H40" s="101"/>
      <c r="I40" s="101"/>
      <c r="J40" s="101"/>
      <c r="K40" s="114"/>
      <c r="L40" s="114">
        <f t="shared" si="0"/>
        <v>0</v>
      </c>
      <c r="M40" s="114">
        <f t="shared" si="1"/>
        <v>0</v>
      </c>
      <c r="N40" s="114">
        <f t="shared" si="2"/>
        <v>0</v>
      </c>
      <c r="O40" s="114">
        <f t="shared" si="3"/>
        <v>0</v>
      </c>
      <c r="P40" s="114">
        <f t="shared" si="5"/>
        <v>0</v>
      </c>
      <c r="R40" s="20"/>
      <c r="S40" s="20"/>
    </row>
    <row r="41" spans="1:19" s="18" customFormat="1" ht="15">
      <c r="A41" s="59" t="s">
        <v>336</v>
      </c>
      <c r="B41" s="182" t="s">
        <v>115</v>
      </c>
      <c r="C41" s="61" t="s">
        <v>709</v>
      </c>
      <c r="D41" s="58" t="s">
        <v>54</v>
      </c>
      <c r="E41" s="60">
        <v>6</v>
      </c>
      <c r="F41" s="113"/>
      <c r="G41" s="101"/>
      <c r="H41" s="101"/>
      <c r="I41" s="101"/>
      <c r="J41" s="101"/>
      <c r="K41" s="114"/>
      <c r="L41" s="114">
        <f t="shared" si="0"/>
        <v>0</v>
      </c>
      <c r="M41" s="114">
        <f t="shared" si="1"/>
        <v>0</v>
      </c>
      <c r="N41" s="114">
        <f t="shared" si="2"/>
        <v>0</v>
      </c>
      <c r="O41" s="114">
        <f t="shared" si="3"/>
        <v>0</v>
      </c>
      <c r="P41" s="114">
        <f t="shared" si="5"/>
        <v>0</v>
      </c>
      <c r="R41" s="20"/>
      <c r="S41" s="20"/>
    </row>
    <row r="42" spans="1:19" s="18" customFormat="1" ht="15">
      <c r="A42" s="59" t="s">
        <v>337</v>
      </c>
      <c r="B42" s="182" t="s">
        <v>115</v>
      </c>
      <c r="C42" s="61" t="s">
        <v>710</v>
      </c>
      <c r="D42" s="58" t="s">
        <v>54</v>
      </c>
      <c r="E42" s="60">
        <v>6</v>
      </c>
      <c r="F42" s="113"/>
      <c r="G42" s="101"/>
      <c r="H42" s="101"/>
      <c r="I42" s="101"/>
      <c r="J42" s="101"/>
      <c r="K42" s="114"/>
      <c r="L42" s="114">
        <f t="shared" si="0"/>
        <v>0</v>
      </c>
      <c r="M42" s="114">
        <f t="shared" si="1"/>
        <v>0</v>
      </c>
      <c r="N42" s="114">
        <f t="shared" si="2"/>
        <v>0</v>
      </c>
      <c r="O42" s="114">
        <f t="shared" si="3"/>
        <v>0</v>
      </c>
      <c r="P42" s="114">
        <f t="shared" si="5"/>
        <v>0</v>
      </c>
      <c r="R42" s="20"/>
      <c r="S42" s="20"/>
    </row>
    <row r="43" spans="1:19" s="18" customFormat="1" ht="15">
      <c r="A43" s="58"/>
      <c r="B43" s="182"/>
      <c r="C43" s="70"/>
      <c r="D43" s="58"/>
      <c r="E43" s="60"/>
      <c r="F43" s="113"/>
      <c r="G43" s="101"/>
      <c r="H43" s="101">
        <v>0</v>
      </c>
      <c r="I43" s="101">
        <v>0</v>
      </c>
      <c r="J43" s="101">
        <v>0</v>
      </c>
      <c r="K43" s="114">
        <f>SUM(H43:J43)</f>
        <v>0</v>
      </c>
      <c r="L43" s="114">
        <f t="shared" si="0"/>
        <v>0</v>
      </c>
      <c r="M43" s="114">
        <f t="shared" si="1"/>
        <v>0</v>
      </c>
      <c r="N43" s="114">
        <f t="shared" si="2"/>
        <v>0</v>
      </c>
      <c r="O43" s="114">
        <f t="shared" si="3"/>
        <v>0</v>
      </c>
      <c r="P43" s="114">
        <f>SUM(M43:O43)</f>
        <v>0</v>
      </c>
      <c r="R43" s="19"/>
      <c r="S43" s="19"/>
    </row>
    <row r="44" spans="1:19" s="18" customFormat="1" ht="15">
      <c r="A44" s="71"/>
      <c r="B44" s="183"/>
      <c r="C44" s="229" t="s">
        <v>79</v>
      </c>
      <c r="D44" s="229" t="s">
        <v>15</v>
      </c>
      <c r="E44" s="65"/>
      <c r="F44" s="115"/>
      <c r="G44" s="115"/>
      <c r="H44" s="115"/>
      <c r="I44" s="115"/>
      <c r="J44" s="115"/>
      <c r="K44" s="115"/>
      <c r="L44" s="115">
        <f>SUM(L17:L43)</f>
        <v>0</v>
      </c>
      <c r="M44" s="115">
        <f>SUM(M17:M43)</f>
        <v>0</v>
      </c>
      <c r="N44" s="115">
        <f>SUM(N17:N43)</f>
        <v>0</v>
      </c>
      <c r="O44" s="115">
        <f>SUM(O17:O43)</f>
        <v>0</v>
      </c>
      <c r="P44" s="115">
        <f>SUM(M44:O44)</f>
        <v>0</v>
      </c>
      <c r="R44" s="19"/>
      <c r="S44" s="19"/>
    </row>
    <row r="45" spans="1:16" s="1" customFormat="1" ht="15">
      <c r="A45" s="7"/>
      <c r="B45" s="184"/>
      <c r="C45" s="235" t="s">
        <v>755</v>
      </c>
      <c r="D45" s="268"/>
      <c r="E45" s="268"/>
      <c r="F45" s="268"/>
      <c r="G45" s="268"/>
      <c r="H45" s="268"/>
      <c r="I45" s="268"/>
      <c r="J45" s="268"/>
      <c r="K45" s="269"/>
      <c r="L45" s="116"/>
      <c r="M45" s="117"/>
      <c r="N45" s="118">
        <f>N44*1%</f>
        <v>0</v>
      </c>
      <c r="O45" s="117"/>
      <c r="P45" s="117"/>
    </row>
    <row r="46" spans="1:16" s="1" customFormat="1" ht="15">
      <c r="A46" s="7"/>
      <c r="B46" s="184"/>
      <c r="C46" s="264" t="s">
        <v>29</v>
      </c>
      <c r="D46" s="265"/>
      <c r="E46" s="265"/>
      <c r="F46" s="265"/>
      <c r="G46" s="265"/>
      <c r="H46" s="265"/>
      <c r="I46" s="265"/>
      <c r="J46" s="265"/>
      <c r="K46" s="266"/>
      <c r="L46" s="116"/>
      <c r="M46" s="117"/>
      <c r="N46" s="117">
        <f>SUM(N44:N45)</f>
        <v>0</v>
      </c>
      <c r="O46" s="117"/>
      <c r="P46" s="117"/>
    </row>
    <row r="47" spans="1:16" s="1" customFormat="1" ht="15">
      <c r="A47" s="7"/>
      <c r="B47" s="184"/>
      <c r="C47" s="264" t="s">
        <v>756</v>
      </c>
      <c r="D47" s="265"/>
      <c r="E47" s="265"/>
      <c r="F47" s="265"/>
      <c r="G47" s="265"/>
      <c r="H47" s="265"/>
      <c r="I47" s="265"/>
      <c r="J47" s="265"/>
      <c r="K47" s="266"/>
      <c r="L47" s="116"/>
      <c r="M47" s="117"/>
      <c r="N47" s="118">
        <f>N46*2%</f>
        <v>0</v>
      </c>
      <c r="O47" s="117"/>
      <c r="P47" s="117"/>
    </row>
    <row r="48" spans="1:18" s="18" customFormat="1" ht="15">
      <c r="A48" s="13"/>
      <c r="B48" s="185"/>
      <c r="C48" s="267" t="s">
        <v>31</v>
      </c>
      <c r="D48" s="252"/>
      <c r="E48" s="252"/>
      <c r="F48" s="252"/>
      <c r="G48" s="252"/>
      <c r="H48" s="252"/>
      <c r="I48" s="252"/>
      <c r="J48" s="252"/>
      <c r="K48" s="236"/>
      <c r="L48" s="119">
        <f>SUM(L44)</f>
        <v>0</v>
      </c>
      <c r="M48" s="119">
        <f>SUM(M44)</f>
        <v>0</v>
      </c>
      <c r="N48" s="119">
        <f>SUM(N46:N47)</f>
        <v>0</v>
      </c>
      <c r="O48" s="119">
        <f>SUM(O44:O47)</f>
        <v>0</v>
      </c>
      <c r="P48" s="119">
        <f>M48+N48+O48</f>
        <v>0</v>
      </c>
      <c r="R48" s="19"/>
    </row>
    <row r="49" spans="1:18" s="18" customFormat="1" ht="15">
      <c r="A49" s="289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R49" s="19"/>
    </row>
    <row r="50" spans="1:18" s="18" customFormat="1" ht="15">
      <c r="A50" s="290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6" t="s">
        <v>56</v>
      </c>
      <c r="N50" s="15"/>
      <c r="O50" s="15"/>
      <c r="P50" s="120">
        <f>SUM(P48)</f>
        <v>0</v>
      </c>
      <c r="R50" s="19"/>
    </row>
    <row r="51" spans="1:16" s="18" customFormat="1" ht="4.5" customHeight="1">
      <c r="A51" s="284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</row>
    <row r="52" spans="1:16" s="1" customFormat="1" ht="15">
      <c r="A52" s="240" t="s">
        <v>46</v>
      </c>
      <c r="B52" s="240"/>
      <c r="C52" s="239"/>
      <c r="D52" s="239"/>
      <c r="E52" s="239"/>
      <c r="F52" s="240"/>
      <c r="G52" s="240"/>
      <c r="H52" s="240"/>
      <c r="I52" s="240" t="s">
        <v>48</v>
      </c>
      <c r="J52" s="240"/>
      <c r="K52" s="240"/>
      <c r="L52" s="239"/>
      <c r="M52" s="239"/>
      <c r="N52" s="239"/>
      <c r="O52" s="239"/>
      <c r="P52" s="239"/>
    </row>
    <row r="53" spans="1:16" s="1" customFormat="1" ht="15">
      <c r="A53" s="240"/>
      <c r="B53" s="240"/>
      <c r="C53" s="263" t="s">
        <v>47</v>
      </c>
      <c r="D53" s="263"/>
      <c r="E53" s="263"/>
      <c r="F53" s="240"/>
      <c r="G53" s="240"/>
      <c r="H53" s="240"/>
      <c r="I53" s="240"/>
      <c r="J53" s="240"/>
      <c r="K53" s="240"/>
      <c r="L53" s="263" t="s">
        <v>47</v>
      </c>
      <c r="M53" s="263"/>
      <c r="N53" s="263"/>
      <c r="O53" s="263"/>
      <c r="P53" s="263"/>
    </row>
    <row r="54" spans="1:16" s="18" customFormat="1" ht="15">
      <c r="A54" s="284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</row>
    <row r="55" spans="1:16" s="18" customFormat="1" ht="15">
      <c r="A55" s="284" t="s">
        <v>49</v>
      </c>
      <c r="B55" s="240"/>
      <c r="C55" s="17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</row>
    <row r="56" s="18" customFormat="1" ht="12.75">
      <c r="B56" s="186"/>
    </row>
    <row r="57" s="18" customFormat="1" ht="12.75">
      <c r="B57" s="186"/>
    </row>
    <row r="58" s="18" customFormat="1" ht="12.75">
      <c r="B58" s="186"/>
    </row>
    <row r="59" s="18" customFormat="1" ht="12.75">
      <c r="B59" s="186"/>
    </row>
    <row r="60" s="18" customFormat="1" ht="12.75">
      <c r="B60" s="186"/>
    </row>
    <row r="61" s="18" customFormat="1" ht="12.75">
      <c r="B61" s="186"/>
    </row>
    <row r="62" s="18" customFormat="1" ht="12.75">
      <c r="B62" s="186"/>
    </row>
    <row r="63" s="18" customFormat="1" ht="12.75">
      <c r="B63" s="186"/>
    </row>
    <row r="64" s="18" customFormat="1" ht="12.75">
      <c r="B64" s="186"/>
    </row>
    <row r="65" s="18" customFormat="1" ht="12.75">
      <c r="B65" s="186"/>
    </row>
    <row r="66" s="18" customFormat="1" ht="12.75">
      <c r="B66" s="186"/>
    </row>
    <row r="67" s="18" customFormat="1" ht="12.75">
      <c r="B67" s="186"/>
    </row>
    <row r="68" s="18" customFormat="1" ht="12.75">
      <c r="B68" s="186"/>
    </row>
    <row r="69" s="18" customFormat="1" ht="12.75">
      <c r="B69" s="186"/>
    </row>
    <row r="70" s="18" customFormat="1" ht="12.75">
      <c r="B70" s="186"/>
    </row>
    <row r="71" s="18" customFormat="1" ht="12.75">
      <c r="B71" s="186"/>
    </row>
    <row r="72" s="18" customFormat="1" ht="12.75">
      <c r="B72" s="186"/>
    </row>
    <row r="73" s="18" customFormat="1" ht="12.75">
      <c r="B73" s="186"/>
    </row>
    <row r="74" s="18" customFormat="1" ht="12.75">
      <c r="B74" s="186"/>
    </row>
    <row r="75" s="18" customFormat="1" ht="12.75">
      <c r="B75" s="186"/>
    </row>
    <row r="76" s="18" customFormat="1" ht="12.75">
      <c r="B76" s="186"/>
    </row>
    <row r="77" s="18" customFormat="1" ht="12.75">
      <c r="B77" s="186"/>
    </row>
    <row r="78" s="18" customFormat="1" ht="12.75">
      <c r="B78" s="186"/>
    </row>
    <row r="79" s="18" customFormat="1" ht="12.75">
      <c r="B79" s="186"/>
    </row>
    <row r="80" s="18" customFormat="1" ht="12.75">
      <c r="B80" s="186"/>
    </row>
    <row r="81" s="18" customFormat="1" ht="12.75">
      <c r="B81" s="186"/>
    </row>
    <row r="82" s="18" customFormat="1" ht="12.75">
      <c r="B82" s="186"/>
    </row>
    <row r="83" s="18" customFormat="1" ht="12.75">
      <c r="B83" s="186"/>
    </row>
    <row r="84" s="18" customFormat="1" ht="12.75">
      <c r="B84" s="186"/>
    </row>
    <row r="85" s="18" customFormat="1" ht="12.75">
      <c r="B85" s="186"/>
    </row>
    <row r="86" s="18" customFormat="1" ht="12.75">
      <c r="B86" s="186"/>
    </row>
    <row r="87" s="18" customFormat="1" ht="12.75">
      <c r="B87" s="186"/>
    </row>
    <row r="88" s="18" customFormat="1" ht="12.75">
      <c r="B88" s="186"/>
    </row>
    <row r="89" s="18" customFormat="1" ht="12.75">
      <c r="B89" s="186"/>
    </row>
    <row r="90" s="18" customFormat="1" ht="12.75">
      <c r="B90" s="186"/>
    </row>
    <row r="91" s="18" customFormat="1" ht="12.75">
      <c r="B91" s="186"/>
    </row>
    <row r="92" s="18" customFormat="1" ht="12.75">
      <c r="B92" s="186"/>
    </row>
    <row r="93" s="18" customFormat="1" ht="12.75">
      <c r="B93" s="186"/>
    </row>
    <row r="94" s="18" customFormat="1" ht="12.75">
      <c r="B94" s="186"/>
    </row>
    <row r="95" s="18" customFormat="1" ht="12.75">
      <c r="B95" s="186"/>
    </row>
    <row r="96" s="18" customFormat="1" ht="12.75">
      <c r="B96" s="186"/>
    </row>
    <row r="97" s="18" customFormat="1" ht="12.75">
      <c r="B97" s="186"/>
    </row>
    <row r="98" s="18" customFormat="1" ht="12.75">
      <c r="B98" s="186"/>
    </row>
    <row r="99" s="18" customFormat="1" ht="12.75">
      <c r="B99" s="186"/>
    </row>
    <row r="100" s="18" customFormat="1" ht="12.75">
      <c r="B100" s="186"/>
    </row>
    <row r="101" s="18" customFormat="1" ht="12.75">
      <c r="B101" s="186"/>
    </row>
    <row r="102" s="18" customFormat="1" ht="12.75">
      <c r="B102" s="186"/>
    </row>
    <row r="103" s="18" customFormat="1" ht="12.75">
      <c r="B103" s="186"/>
    </row>
    <row r="104" s="18" customFormat="1" ht="12.75">
      <c r="B104" s="186"/>
    </row>
    <row r="105" s="18" customFormat="1" ht="12.75">
      <c r="B105" s="186"/>
    </row>
    <row r="106" s="18" customFormat="1" ht="12.75">
      <c r="B106" s="186"/>
    </row>
    <row r="107" s="18" customFormat="1" ht="12.75">
      <c r="B107" s="186"/>
    </row>
    <row r="108" s="18" customFormat="1" ht="12.75">
      <c r="B108" s="186"/>
    </row>
    <row r="109" s="18" customFormat="1" ht="12.75">
      <c r="B109" s="186"/>
    </row>
    <row r="110" s="18" customFormat="1" ht="12.75">
      <c r="B110" s="186"/>
    </row>
    <row r="111" s="18" customFormat="1" ht="12.75">
      <c r="B111" s="186"/>
    </row>
    <row r="112" s="18" customFormat="1" ht="12.75">
      <c r="B112" s="186"/>
    </row>
    <row r="113" s="18" customFormat="1" ht="12.75">
      <c r="B113" s="186"/>
    </row>
    <row r="114" s="18" customFormat="1" ht="12.75">
      <c r="B114" s="186"/>
    </row>
    <row r="115" s="18" customFormat="1" ht="12.75">
      <c r="B115" s="186"/>
    </row>
    <row r="116" s="18" customFormat="1" ht="12.75">
      <c r="B116" s="186"/>
    </row>
    <row r="117" s="18" customFormat="1" ht="12.75">
      <c r="B117" s="186"/>
    </row>
    <row r="118" s="18" customFormat="1" ht="12.75">
      <c r="B118" s="186"/>
    </row>
    <row r="119" s="18" customFormat="1" ht="12.75">
      <c r="B119" s="186"/>
    </row>
    <row r="120" s="18" customFormat="1" ht="12.75">
      <c r="B120" s="186"/>
    </row>
    <row r="121" s="18" customFormat="1" ht="12.75">
      <c r="B121" s="186"/>
    </row>
    <row r="122" s="18" customFormat="1" ht="12.75">
      <c r="B122" s="186"/>
    </row>
    <row r="123" s="18" customFormat="1" ht="12.75">
      <c r="B123" s="186"/>
    </row>
    <row r="124" s="18" customFormat="1" ht="12.75">
      <c r="B124" s="186"/>
    </row>
    <row r="125" s="18" customFormat="1" ht="12.75">
      <c r="B125" s="186"/>
    </row>
    <row r="126" s="18" customFormat="1" ht="12.75">
      <c r="B126" s="186"/>
    </row>
    <row r="127" s="18" customFormat="1" ht="12.75">
      <c r="B127" s="186"/>
    </row>
    <row r="128" s="18" customFormat="1" ht="12.75">
      <c r="B128" s="186"/>
    </row>
    <row r="129" s="18" customFormat="1" ht="12.75">
      <c r="B129" s="186"/>
    </row>
    <row r="130" s="18" customFormat="1" ht="12.75">
      <c r="B130" s="186"/>
    </row>
    <row r="131" s="18" customFormat="1" ht="12.75">
      <c r="B131" s="186"/>
    </row>
  </sheetData>
  <sheetProtection/>
  <mergeCells count="41">
    <mergeCell ref="C46:K46"/>
    <mergeCell ref="C47:K47"/>
    <mergeCell ref="C48:K48"/>
    <mergeCell ref="F9:H9"/>
    <mergeCell ref="I9:L9"/>
    <mergeCell ref="M9:N9"/>
    <mergeCell ref="C45:K45"/>
    <mergeCell ref="F53:K53"/>
    <mergeCell ref="L53:P53"/>
    <mergeCell ref="A51:P51"/>
    <mergeCell ref="C7:P7"/>
    <mergeCell ref="F12:K12"/>
    <mergeCell ref="A49:P49"/>
    <mergeCell ref="J10:K10"/>
    <mergeCell ref="O10:P10"/>
    <mergeCell ref="A11:P11"/>
    <mergeCell ref="D9:E9"/>
    <mergeCell ref="A4:B4"/>
    <mergeCell ref="C4:P4"/>
    <mergeCell ref="A5:B5"/>
    <mergeCell ref="C5:P5"/>
    <mergeCell ref="A1:P1"/>
    <mergeCell ref="A2:P2"/>
    <mergeCell ref="A3:P3"/>
    <mergeCell ref="A50:L50"/>
    <mergeCell ref="A6:B6"/>
    <mergeCell ref="C6:P6"/>
    <mergeCell ref="A7:B7"/>
    <mergeCell ref="A8:B8"/>
    <mergeCell ref="C8:P8"/>
    <mergeCell ref="A10:I10"/>
    <mergeCell ref="A54:P54"/>
    <mergeCell ref="A55:B55"/>
    <mergeCell ref="D55:P55"/>
    <mergeCell ref="A52:B52"/>
    <mergeCell ref="C52:E52"/>
    <mergeCell ref="F52:H52"/>
    <mergeCell ref="I52:K52"/>
    <mergeCell ref="L52:P52"/>
    <mergeCell ref="A53:B53"/>
    <mergeCell ref="C53:E53"/>
  </mergeCells>
  <printOptions gridLines="1" horizontalCentered="1"/>
  <pageMargins left="0" right="0" top="0.7086614173228347" bottom="0.3149606299212598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user</cp:lastModifiedBy>
  <cp:lastPrinted>2012-07-16T05:06:09Z</cp:lastPrinted>
  <dcterms:created xsi:type="dcterms:W3CDTF">1998-06-22T08:16:43Z</dcterms:created>
  <dcterms:modified xsi:type="dcterms:W3CDTF">2012-07-16T05:06:24Z</dcterms:modified>
  <cp:category/>
  <cp:version/>
  <cp:contentType/>
  <cp:contentStatus/>
</cp:coreProperties>
</file>