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Juridiska dala\Iepirkumi\Nolikumi 2018\5_nakotnes_iela_parbuve\"/>
    </mc:Choice>
  </mc:AlternateContent>
  <bookViews>
    <workbookView xWindow="0" yWindow="0" windowWidth="28800" windowHeight="12435" tabRatio="931"/>
  </bookViews>
  <sheets>
    <sheet name="1 SAG" sheetId="89" r:id="rId1"/>
    <sheet name="2 TS" sheetId="85" r:id="rId2"/>
    <sheet name="3 LKT" sheetId="90" r:id="rId3"/>
    <sheet name="4 ELT" sheetId="91" r:id="rId4"/>
    <sheet name="koptāme" sheetId="87" r:id="rId5"/>
  </sheets>
  <definedNames>
    <definedName name="_xlnm._FilterDatabase" localSheetId="0" hidden="1">'1 SAG'!$A$15:$P$15</definedName>
    <definedName name="_xlnm._FilterDatabase" localSheetId="1" hidden="1">'2 TS'!$A$15:$P$15</definedName>
    <definedName name="_xlnm._FilterDatabase" localSheetId="2" hidden="1">'3 LKT'!$A$15:$P$15</definedName>
    <definedName name="_xlnm._FilterDatabase" localSheetId="3" hidden="1">'4 ELT'!$A$15:$P$15</definedName>
    <definedName name="_xlnm._FilterDatabase" localSheetId="4" hidden="1">koptāme!$A$14:$M$14</definedName>
    <definedName name="_xlnm.Print_Area" localSheetId="0">'1 SAG'!$A$1:$P$44</definedName>
    <definedName name="_xlnm.Print_Area" localSheetId="1">'2 TS'!$A$1:$P$58</definedName>
    <definedName name="_xlnm.Print_Area" localSheetId="2">'3 LKT'!$A$1:$P$40</definedName>
    <definedName name="_xlnm.Print_Area" localSheetId="3">'4 ELT'!$A$1:$P$69</definedName>
    <definedName name="_xlnm.Print_Area" localSheetId="4">koptāme!$A$1:$D$25</definedName>
    <definedName name="_xlnm.Print_Titles" localSheetId="0">'1 SAG'!$13:$15</definedName>
    <definedName name="_xlnm.Print_Titles" localSheetId="1">'2 TS'!$13:$15</definedName>
    <definedName name="_xlnm.Print_Titles" localSheetId="2">'3 LKT'!$13:$15</definedName>
    <definedName name="_xlnm.Print_Titles" localSheetId="3">'4 ELT'!$13:$15</definedName>
    <definedName name="_xlnm.Print_Titles" localSheetId="4">koptāme!$11:$14</definedName>
  </definedNames>
  <calcPr calcId="152511" fullPrecision="0"/>
  <fileRecoveryPr autoRecover="0"/>
</workbook>
</file>

<file path=xl/calcChain.xml><?xml version="1.0" encoding="utf-8"?>
<calcChain xmlns="http://schemas.openxmlformats.org/spreadsheetml/2006/main">
  <c r="D16" i="87" l="1"/>
  <c r="D15" i="87"/>
  <c r="D14" i="87"/>
  <c r="D13" i="87"/>
  <c r="P12" i="91"/>
  <c r="P11" i="91"/>
  <c r="P12" i="90"/>
  <c r="P11" i="90"/>
  <c r="P12" i="85"/>
  <c r="P11" i="85"/>
  <c r="P12" i="89"/>
  <c r="P11" i="89"/>
  <c r="P41" i="91" l="1"/>
  <c r="P42" i="91"/>
  <c r="P43" i="91"/>
  <c r="P44" i="91"/>
  <c r="P45" i="91"/>
  <c r="P46" i="91"/>
  <c r="P47" i="91"/>
  <c r="P48" i="91"/>
  <c r="P49" i="91"/>
  <c r="P50" i="91"/>
  <c r="P51" i="91"/>
  <c r="P52" i="91"/>
  <c r="P53" i="91"/>
  <c r="P54" i="91"/>
  <c r="P55" i="91"/>
  <c r="P56" i="91"/>
  <c r="P57" i="91"/>
  <c r="P58" i="91"/>
  <c r="P59" i="91"/>
  <c r="P60" i="91"/>
  <c r="P61" i="91"/>
  <c r="P62" i="91"/>
  <c r="P63" i="91"/>
  <c r="P64" i="91"/>
  <c r="P65" i="91"/>
  <c r="P66" i="91"/>
  <c r="P40" i="91"/>
  <c r="P39" i="91"/>
  <c r="P38" i="91"/>
  <c r="P37" i="91"/>
  <c r="P36" i="91"/>
  <c r="P35" i="91"/>
  <c r="P34" i="91"/>
  <c r="P33" i="91"/>
  <c r="P32" i="91"/>
  <c r="P31" i="91"/>
  <c r="P30" i="91"/>
  <c r="P29" i="91"/>
  <c r="P28" i="91"/>
  <c r="P27" i="91"/>
  <c r="P26" i="91"/>
  <c r="P25" i="91"/>
  <c r="P24" i="91"/>
  <c r="P23" i="91"/>
  <c r="P22" i="91"/>
  <c r="P21" i="91"/>
  <c r="P20" i="91"/>
  <c r="P19" i="91"/>
  <c r="P18" i="91"/>
  <c r="P17" i="91"/>
  <c r="P16" i="91"/>
  <c r="H16" i="91"/>
  <c r="E32" i="90"/>
  <c r="E33" i="90" s="1"/>
  <c r="P33" i="90" s="1"/>
  <c r="E30" i="90"/>
  <c r="E34" i="90" s="1"/>
  <c r="P34" i="90" s="1"/>
  <c r="P35" i="90"/>
  <c r="P31" i="90"/>
  <c r="P30" i="90"/>
  <c r="P29" i="90"/>
  <c r="P28" i="90"/>
  <c r="P27" i="90"/>
  <c r="P26" i="90"/>
  <c r="P25" i="90"/>
  <c r="P24" i="90"/>
  <c r="P23" i="90"/>
  <c r="P22" i="90"/>
  <c r="P21" i="90"/>
  <c r="P20" i="90"/>
  <c r="P19" i="90"/>
  <c r="P18" i="90"/>
  <c r="P17" i="90"/>
  <c r="P16" i="90"/>
  <c r="H16" i="90"/>
  <c r="P32" i="90"/>
  <c r="P18" i="85"/>
  <c r="P19" i="85"/>
  <c r="P20" i="85"/>
  <c r="P21" i="85"/>
  <c r="P22" i="85"/>
  <c r="P23" i="85"/>
  <c r="P24" i="85"/>
  <c r="P25" i="85"/>
  <c r="P26" i="85"/>
  <c r="P27" i="85"/>
  <c r="P28" i="85"/>
  <c r="P29" i="85"/>
  <c r="P30" i="85"/>
  <c r="P31" i="85"/>
  <c r="P32" i="85"/>
  <c r="P33" i="85"/>
  <c r="P34" i="85"/>
  <c r="P35" i="85"/>
  <c r="P36" i="85"/>
  <c r="P37" i="85"/>
  <c r="P38" i="85"/>
  <c r="P39" i="85"/>
  <c r="P40" i="85"/>
  <c r="P41" i="85"/>
  <c r="P42" i="85"/>
  <c r="P43" i="85"/>
  <c r="P44" i="85"/>
  <c r="P45" i="85"/>
  <c r="P46" i="85"/>
  <c r="P47" i="85"/>
  <c r="P48" i="85"/>
  <c r="P49" i="85"/>
  <c r="P50" i="85"/>
  <c r="P51" i="85"/>
  <c r="P52" i="85"/>
  <c r="P53" i="85"/>
  <c r="P18" i="89"/>
  <c r="P19" i="89"/>
  <c r="P20" i="89"/>
  <c r="P21" i="89"/>
  <c r="P22" i="89"/>
  <c r="P23" i="89"/>
  <c r="P24" i="89"/>
  <c r="P25" i="89"/>
  <c r="P26" i="89"/>
  <c r="P27" i="89"/>
  <c r="P28" i="89"/>
  <c r="P29" i="89"/>
  <c r="P30" i="89"/>
  <c r="P31" i="89"/>
  <c r="P32" i="89"/>
  <c r="P33" i="89"/>
  <c r="P17" i="89"/>
  <c r="P16" i="85"/>
  <c r="P17" i="85"/>
  <c r="H16" i="85"/>
  <c r="P36" i="89" l="1"/>
  <c r="P37" i="89" s="1"/>
  <c r="P38" i="89" s="1"/>
  <c r="D18" i="87" l="1"/>
  <c r="D19" i="87" s="1"/>
  <c r="D20" i="87" l="1"/>
  <c r="D21" i="87" s="1"/>
  <c r="D23" i="87" s="1"/>
</calcChain>
</file>

<file path=xl/sharedStrings.xml><?xml version="1.0" encoding="utf-8"?>
<sst xmlns="http://schemas.openxmlformats.org/spreadsheetml/2006/main" count="579" uniqueCount="233">
  <si>
    <t>Kods</t>
  </si>
  <si>
    <t>Mērvienība</t>
  </si>
  <si>
    <t>Vienības izmaksas</t>
  </si>
  <si>
    <t>Kopā uz visu apjomu</t>
  </si>
  <si>
    <t>m</t>
  </si>
  <si>
    <t>Nr. p. k.</t>
  </si>
  <si>
    <t>laika
norma
(c/h)</t>
  </si>
  <si>
    <t>darb-
ietilpība
(c/h)</t>
  </si>
  <si>
    <t>1.1</t>
  </si>
  <si>
    <t>līgumc.</t>
  </si>
  <si>
    <t>m²</t>
  </si>
  <si>
    <t>m³</t>
  </si>
  <si>
    <t>1.2</t>
  </si>
  <si>
    <t>Sastādija:</t>
  </si>
  <si>
    <t>Tāmes izmaksas, EUR</t>
  </si>
  <si>
    <t>Kopējā darbietilpība, c/st</t>
  </si>
  <si>
    <t>5</t>
  </si>
  <si>
    <t>Būvlaukuma ierīkošana</t>
  </si>
  <si>
    <t>ZEMES DARBI</t>
  </si>
  <si>
    <t>SEGAS IZBŪVE, KONSTRUKCIJAS</t>
  </si>
  <si>
    <t>SAGATAVOŠANĀS DARBI</t>
  </si>
  <si>
    <t xml:space="preserve">LABIEKĀRTOŠANA </t>
  </si>
  <si>
    <t>NOBEIGUMA DARBI</t>
  </si>
  <si>
    <t>2.1</t>
  </si>
  <si>
    <t>2.2</t>
  </si>
  <si>
    <t>Būvdarbu apjomu uzmērīšana digitālā formā, izpildokumentācijas sagatavošana</t>
  </si>
  <si>
    <t>1.3</t>
  </si>
  <si>
    <t>1.4</t>
  </si>
  <si>
    <t>1.5</t>
  </si>
  <si>
    <t>1.6</t>
  </si>
  <si>
    <t>1.7</t>
  </si>
  <si>
    <t>1.8</t>
  </si>
  <si>
    <t>Satiksmes organizācija būvdarbu laikā</t>
  </si>
  <si>
    <t>3.2</t>
  </si>
  <si>
    <t>4</t>
  </si>
  <si>
    <t>3.3</t>
  </si>
  <si>
    <t>1.9</t>
  </si>
  <si>
    <t>Pasūtītājs : Ķekavas novada pašvaldība</t>
  </si>
  <si>
    <t>gb.</t>
  </si>
  <si>
    <t>Ceļa zīmju balstu uzstādīšana</t>
  </si>
  <si>
    <t>kpl.</t>
  </si>
  <si>
    <t>Tāmes Nr.</t>
  </si>
  <si>
    <t>Būvniecības izmaksas kopā</t>
  </si>
  <si>
    <t>Kopā bez PVN:</t>
  </si>
  <si>
    <t xml:space="preserve">     Pievienotās vērtības nodoklis 21.00 % no visu celtniecības izmaksu kopējās summas</t>
  </si>
  <si>
    <t>Kopējā līgumcena ar PVN</t>
  </si>
  <si>
    <t>(paraksts un tā atšifrējums)</t>
  </si>
  <si>
    <t>2.3</t>
  </si>
  <si>
    <t>1.10</t>
  </si>
  <si>
    <t>1.11</t>
  </si>
  <si>
    <t>1.12</t>
  </si>
  <si>
    <t>Esošo ceļa zīmju demontāža</t>
  </si>
  <si>
    <t>Lokālā tāme Nr. 1</t>
  </si>
  <si>
    <t>Lokālā tāme Nr. 2</t>
  </si>
  <si>
    <t>TS sadaļa</t>
  </si>
  <si>
    <t>Būvniecības koptāme</t>
  </si>
  <si>
    <t>Lokālā tāme Nr.1</t>
  </si>
  <si>
    <t>Lokālā tāme Nr.2</t>
  </si>
  <si>
    <t>Lokālā tāme Nr.3</t>
  </si>
  <si>
    <t>Lokālā tāme Nr.4</t>
  </si>
  <si>
    <t>Objekta nosaukums: "Nākotnes ielas daļas pārbūve Ķekavā, Ķekavas pagastā, Ķekavas novadā (No Dienvidu ielas līdz Mūzikas skolas stāvlaukumam)"</t>
  </si>
  <si>
    <t>Objekta adrese: Nākotnes iela, Ķekava, Ķekavas pagasts, Ķekavas novads</t>
  </si>
  <si>
    <t>Sagatavošanās darbi</t>
  </si>
  <si>
    <t>Trases uzmērīšana un nospraušana</t>
  </si>
  <si>
    <t>objekts</t>
  </si>
  <si>
    <t xml:space="preserve">Asfalta seguma nofrēzēšana (nojaukšana), aizvedot uz pasūtītāja norādīto atbērtni līdz 10km attālumam </t>
  </si>
  <si>
    <t>Asfalta seguma savienojumu frēzēšana, aizvedot uz pasūtītāja norādīto atbērtni līdz 10km attālumam</t>
  </si>
  <si>
    <t>Betona ceļa apmaļu demontāža</t>
  </si>
  <si>
    <t>Betona ietves apmaļu demontāža</t>
  </si>
  <si>
    <t>Esošo ceļa zīmju balstu demontāža</t>
  </si>
  <si>
    <t>Esošo ceļa zīmju saudzīga demontāža, aizvedot uz būvuzņēmēja noliktavu, uzglabāšana</t>
  </si>
  <si>
    <t>Esošo dzelzsbetona plātņu demontāža</t>
  </si>
  <si>
    <t>Esošā bruģakmens seguma saudzīgā demontāža</t>
  </si>
  <si>
    <t>Esošo betona plākšņu saudzīga demontāža, aizvedot uz būvuzņēmēja noliktavu, uzglabāšana</t>
  </si>
  <si>
    <t>Esošā bruģakmens seguma saudzīga demontāža, vēlākai izmantošanai objekta ietves segas izbūvei</t>
  </si>
  <si>
    <t>Gāzes vada kapes nolīmeņošana</t>
  </si>
  <si>
    <t>Esošo inženierkomunikāciju aku vāku nolīmeņošana, nomaiņa uz peldošā tipa aku vākiem u.c. saistītie darbi.</t>
  </si>
  <si>
    <t>Esošā ST 20kV kabeļa iečaulošana dalītajajā aizsargcaurulē, d=160, 750N</t>
  </si>
  <si>
    <t>Esošā Sia "Lattelecom" kabeļa iečaulošana dalītajajā aizsargcaurulē, d=110, 750N</t>
  </si>
  <si>
    <t>1.13</t>
  </si>
  <si>
    <t>1.14</t>
  </si>
  <si>
    <t>1.15</t>
  </si>
  <si>
    <t>1.16</t>
  </si>
  <si>
    <t>1.17</t>
  </si>
  <si>
    <t>Augu zemes norakšana, aizvedot uz būvuzņēmēja  krautni, vēlākai iestrādei</t>
  </si>
  <si>
    <t xml:space="preserve">Zemes klātnes ierakuma būvniecība, aizvedot grunti uz būvuzņēmēja atbērtni  </t>
  </si>
  <si>
    <t>Zemes klātnes uzbēruma būvniecība, izmantojot būvniecība iegūto grunti</t>
  </si>
  <si>
    <t>Salizturīgās kārtas izbūve</t>
  </si>
  <si>
    <t>Ceļa betona apmaļu 100.30.15, slīpās, pazeminātās un R versijas uzstādīšana uz betona C30/37 pamatnes un nesaistītu minerālmateriālu pamatnes</t>
  </si>
  <si>
    <t>Ietves betona apmaļu 100.20.8 uzstādīšana uz betona C30/37 pamatnes un nesaistītu minerālmateriālu pamatnes</t>
  </si>
  <si>
    <t>Asfaltbetona segas konstrukcijas izbūve (ietvertas esošās pieslēguma vietas), Tips 1</t>
  </si>
  <si>
    <t>Nesaistītu minerālmateriālu pamatu nesošā kārta, h=30cm</t>
  </si>
  <si>
    <t>Karstā asfalta apakškārta AC16base 70/100, h=6cm</t>
  </si>
  <si>
    <t>Karstā asfalta dilumkārta AC11surf 70/100, h=4cm, savienojuma vietas apstrādāt ar bitumena mastiku</t>
  </si>
  <si>
    <t>Ātrumvaļņa izbūve</t>
  </si>
  <si>
    <t>Asfalta seguma savienojumu frēzēšana ātrumvaļņa izbūvei</t>
  </si>
  <si>
    <t>Karstā asfalta apakškārta AC16base 70/100, h=6cm, savienojuma vietas apstrādāt ar bitumena mastiku</t>
  </si>
  <si>
    <t>Ietves segas izbūve (Tips 2)</t>
  </si>
  <si>
    <t>Nesaistītu minerālmateriālu pamata nesošā kārta, h=16cm</t>
  </si>
  <si>
    <t>Izlīdzinošā starpkārta, h=3cm</t>
  </si>
  <si>
    <t>Betona bruģakmens, h=6cm</t>
  </si>
  <si>
    <t>Esošo ietvju atjaunošana:</t>
  </si>
  <si>
    <t>Ietves betona plākšņu seguma atjaunošana</t>
  </si>
  <si>
    <t>Esošā bruģakmens seguma atjaunošana izmantojot nesaistītu minerālmateriālu pamata nesošo kārtu, h=16cm ( apjoms, kas veidojās pie jaunās ceļa betona apmales izbūves)</t>
  </si>
  <si>
    <t>Esošā bruģakmens seguma atjaunošana izmantojot izlīdzinošo starpkārtu, h=3cm</t>
  </si>
  <si>
    <t>Esošā bruģakmens seguma atjaunošana, h=6cm</t>
  </si>
  <si>
    <t>Esošo ceļa zīmju uzstādīšana pēc jaunām piesaistēm</t>
  </si>
  <si>
    <t>Ceļa zīmju (uz cinkota skārda pamatnes) uzstādīšana:</t>
  </si>
  <si>
    <t>Horizontālie apzīmējumi ar plastiku ( termoplastika vai aukstplastika)</t>
  </si>
  <si>
    <t>Horizontālais apzīmējums ar aukstplastisko materiālu Nr.942</t>
  </si>
  <si>
    <t>4.7</t>
  </si>
  <si>
    <t>Vertikālie apzīmējumi Nr. 917 un Nr. 918</t>
  </si>
  <si>
    <t>Apzaļumošana, izmantojot būvdarbos iegūto augu zemi, apsējot ar daudzgadīga zāliena sēklu maisījumu</t>
  </si>
  <si>
    <t>Gājēju barjera</t>
  </si>
  <si>
    <t>6.1.</t>
  </si>
  <si>
    <t>SATIKSMES ORGANIZĒŠANA, APRĪKOJUMS</t>
  </si>
  <si>
    <t>Lokālā tāme Nr. 3</t>
  </si>
  <si>
    <t>LKT sadaļa</t>
  </si>
  <si>
    <t>Lietus ūdeņu kanalizācija</t>
  </si>
  <si>
    <t>Lietus ūdeņu nosēdakas komplekts (nosēdakas pamatne PP, augstuma regulēšanas caurule, manžete teleskopiskajai caurulei DW, teleskopiskā caurule,40t kantains ķeta rāmis ar resti) OD425 (piev. 2X200) H no 1.00-1.50m, nosēddaļa 0.5m (akas augstums garenprofilā norādīts līdz teknes atzīmei, bez nosēddaļas), montāža.</t>
  </si>
  <si>
    <t>kompl.</t>
  </si>
  <si>
    <t>Lietus ūdeņu nosēdakas komplekts (nosēdakas pamatne PP, augstuma regulēšanas caurule, manžete teleskopiskajai caurulei DW, teleskopiskā caurule,40t kantains ķeta rāmis ar resti) OD425 (piev. 200) H no 1.00-1.50m, nosēddaļa 0.5m (akas augstums garenprofilā norādīts līdz teknes atzīmei, bez nosēddaļas), montāža</t>
  </si>
  <si>
    <t>Lietus ūdeņu nosēdakas komplekts (nosēdakas pamatne PP, augstuma regulēšanas caurule, manžete teleskopiskajai caurulei DW, teleskopiskā caurule,40t kantains ķeta rāmis ar resti) OD425 (piev. 2X200) H no 1.50-2.00m, nosēddaļa 0.5m (akas augstums garenprofilā norādīts līdz teknes atzīmei, bez nosēddaļas), montāža.</t>
  </si>
  <si>
    <t>Lietus ūdeņu nosēdakas komplekts (nosēdakas pamatne PP, augstuma regulēšanas caurule, manžete teleskopiskajai caurulei DW, teleskopiskā caurule,40t kantains ķeta rāmis ar resti) OD425 (piev. 200) H no 1.50-2.00m, nosēddaļa 0.5m (akas augstums garenprofilā norādīts līdz teknes atzīmei, bez nosēddaļas), montāža.</t>
  </si>
  <si>
    <t>Individuāla pasūtījuma teleskopiska skataka OD 600 vai ekvivalents (akas pamatne 200/670, blīvgumija akas pamatnei, augstuma regulēšanas šahta PP OD670, manžete teleskopiskajai caurulei, teleskopiskā caurule OD600 un ķeta rāmis ar slēgtu vāku R40-40t H =1.50-2.50m, montāža.</t>
  </si>
  <si>
    <t>Individuāla pasūtījuma teleskopiska skataka OD 1000 vai ekvivalents (akas pamatne 200/1000, blīvgumija akas pamatnei, augstuma regulēšanas šahta PP OD1000, manžete teleskopiskajai caurulei, teleskopiskā caurule OD600 un ķeta rāmis ar slēgtu vāku R40-40t H =2.00-2.50m, montāža.</t>
  </si>
  <si>
    <t>Aizsargčaula PP caurules izbūvei betona akā, montāža.</t>
  </si>
  <si>
    <t>Aizsargčaula esošai kanalizācijas caurulei OD 200, montāža.</t>
  </si>
  <si>
    <t>Marķējuma lentas piegāde un ieklāšana 0,5m dziļumā no zemes virsmas</t>
  </si>
  <si>
    <t>Zemes darbi projektētā lietus ūdeņu kanalizācijas darbu zonā</t>
  </si>
  <si>
    <t>Tranšejas rakšana projektēto cauruļvadu montāžai.</t>
  </si>
  <si>
    <t>Izraktās grunts transportēšana uz atbērtni</t>
  </si>
  <si>
    <t>Smilts pamatnes un apbēruma ierīkošana h=0.15/0.30 m</t>
  </si>
  <si>
    <t>Virszemes ūdens atsūknēšana no tranšejas ar drenāžas sūkni (nepieciešamības gadījumā)</t>
  </si>
  <si>
    <t>Grunts ūdens līmeņa pazemināšana ar adatfiltriem cauruļu rakšanas zonā (nepieciešamības gadījuma)</t>
  </si>
  <si>
    <t xml:space="preserve">Tranšejas aizbēršana ar esošo grunti no smilšu pamatnes (cauruļu apbērums) </t>
  </si>
  <si>
    <t>Tranšejas sieniņu nostiprināšana ar metāla vairogiem pie dziļuma lielāka par 1,50m</t>
  </si>
  <si>
    <t xml:space="preserve">Lietus ūdeņu kanalizācijas caurule SN8 PP OD200 montāža ar 15 cm smilts pamatnes ierīkošanu un izbūvētā cauruļvada smilts apbēruma ierīkošanu 30 cm </t>
  </si>
  <si>
    <t>Lietus ūdeņu nosēdakas komplekts (nosēdakas pamatne PP, augstuma regulēšanas caurule, manžete teleskopiskajai caurulei DW, teleskopiskā caurule,40t kantains ķeta rāmis ar resti) OD425 (piev. 200) H no 2.00-2.50m, nosēddaļa 0.5m (akas augstums garenprofilā norādīts līdz teknes atzīmei, bez nosēddaļas), montāža</t>
  </si>
  <si>
    <t>ELT sadaļa</t>
  </si>
  <si>
    <t>Lokālā tāme Nr. 4</t>
  </si>
  <si>
    <t>Kabelis AXMK 4x16mm2 (vai ekvivalents)</t>
  </si>
  <si>
    <t>Kabelis AXMK 4x35mm2 (vai ekvivalents)</t>
  </si>
  <si>
    <t>Kabelis PPJ-3x1.5mm2 (vai ekvivalents)</t>
  </si>
  <si>
    <t>Aizsargcaurule d=75mm (450N) EVOCAB FLEX</t>
  </si>
  <si>
    <t>Aizsargcaurule d=75mm (450N)</t>
  </si>
  <si>
    <t>Aizsargcaurule d=75mm (750N)</t>
  </si>
  <si>
    <t>Kabeļa brīdinājuma lenta</t>
  </si>
  <si>
    <t>Y-veida nozaruzmava Y3 4x50/35mm²; 5x25/16mm², Ø42mm 0.6/1kV</t>
  </si>
  <si>
    <t>Kabeļa gala apdare EPKT-0015 (vai ekvivalents)</t>
  </si>
  <si>
    <t>Automāts 1fB16A</t>
  </si>
  <si>
    <t>Spaiļu komplekts</t>
  </si>
  <si>
    <t>Koniski cinkots 8.5 m (virs zemes 8 m) apgaismes stabs komplektā ar gumijas gredzenu (starp konsoli un balstu)</t>
  </si>
  <si>
    <t>Pamatne stabam 10 m DBP-13 (1.25m)</t>
  </si>
  <si>
    <t>Konsole L-veida 2/2.5/15</t>
  </si>
  <si>
    <t>Gumijas blīve starp pamatu un apgaismes stabu</t>
  </si>
  <si>
    <t>Apgaismojuma savienojuma spaile bez drošinātāja SV15</t>
  </si>
  <si>
    <t>Betona pamats BP6-10</t>
  </si>
  <si>
    <t>Papildmateriāli</t>
  </si>
  <si>
    <t>Tranšeja - bedre kabeļa vai citu apakšzemes komunikāciju apsekošanai (šurfēšana)</t>
  </si>
  <si>
    <t>Tranšejas rakšana un aizbēršana viena līdz divu kabeļu (caurules) gūldīšanai 1,0m dziļumā. Darbos ietilpst: Izrakt tranšeju gruntī bez zemes virsmas mākslīgā seguma, ar smilti izveidot kabeļa spilvenu. Pēc caurules vai  kabeļa  ieguldīšanas (šajā pozīcijā nav iekļauts), tranšeju aizbērt, noblīvēt kātrtām pa 0,3 m līdz blīv.koef. 0,98. Atjaunot vienkāršas virsmas kā laukus, pļavas, dārzus. Bez grunts maiņas, iekļaujot smilti (kabeļa spilvenam) un tās atvešanas izmaksas.</t>
  </si>
  <si>
    <t>Brīdinājuma lentas ieklāšana</t>
  </si>
  <si>
    <t xml:space="preserve">Kabeļa NYY-J-3x1.5mm2 ievilkšana apgaismes balstā </t>
  </si>
  <si>
    <t xml:space="preserve">Vēca apgaism. kabeļa ievilkšana apgaismes balsta pamatā un balstā </t>
  </si>
  <si>
    <t>Z/S nozarojuma uzmavas instalācija</t>
  </si>
  <si>
    <t xml:space="preserve">Kabeļa AXMK 4x16mm2 ievilkšana apgaismes balsta pamatā un balstā </t>
  </si>
  <si>
    <t>Kabeļu aizsargcaurules d=līdz 110 mm ieguldīšana gatavā tranšejā</t>
  </si>
  <si>
    <t>ZS kabeļa līdz 35 mm2 ievēršana caurulē</t>
  </si>
  <si>
    <t xml:space="preserve">ZS plastmasas izolācijas kabeļa līdz 35 mm2 gala apdare </t>
  </si>
  <si>
    <t>Apgaismojuma stabu montāža</t>
  </si>
  <si>
    <t>L-veida konsoles montāža</t>
  </si>
  <si>
    <t>Apgaismojuma stabu pamatu montāža</t>
  </si>
  <si>
    <t>Gaismekļa montāža</t>
  </si>
  <si>
    <t>Automātslēdža montāža</t>
  </si>
  <si>
    <t>Balstu bedru rakšana</t>
  </si>
  <si>
    <t>Balsta "Zebra" montāža</t>
  </si>
  <si>
    <t>Apgaismojuma balstu demontāža</t>
  </si>
  <si>
    <t>Papilddarbi</t>
  </si>
  <si>
    <t>Aizsargcaurules līkums DN75 90°</t>
  </si>
  <si>
    <t>Materiālu izmaksas</t>
  </si>
  <si>
    <t>Darba izmaksas</t>
  </si>
  <si>
    <t>Gaismekļa LED NEOS 2 montāža</t>
  </si>
  <si>
    <t>Būvdarbu nosaukums</t>
  </si>
  <si>
    <t>Daudzums</t>
  </si>
  <si>
    <t>darba samaksas likme (euro/h)</t>
  </si>
  <si>
    <t>darba
alga</t>
  </si>
  <si>
    <t>būvizstrā-dājumi</t>
  </si>
  <si>
    <t>mehā-
nismi</t>
  </si>
  <si>
    <t>Kopā</t>
  </si>
  <si>
    <t>Summa</t>
  </si>
  <si>
    <t>Objekta nosaukums</t>
  </si>
  <si>
    <t>Objekta izmaksas, (euro)</t>
  </si>
  <si>
    <t>Gaismeklis LED NEOS 2 75W</t>
  </si>
  <si>
    <t>Cinkots apgaismojuma balsts "Zebra" L-veida 6m</t>
  </si>
  <si>
    <t>20.1</t>
  </si>
  <si>
    <t>20.2</t>
  </si>
  <si>
    <t>20.3</t>
  </si>
  <si>
    <t>20.4</t>
  </si>
  <si>
    <t>20.5</t>
  </si>
  <si>
    <t>20.6</t>
  </si>
  <si>
    <t>20.7</t>
  </si>
  <si>
    <t>20.8</t>
  </si>
  <si>
    <t>Skrūve M 16x40</t>
  </si>
  <si>
    <t>Norāde zebra 200x20</t>
  </si>
  <si>
    <t>Norāde zebra 150x20</t>
  </si>
  <si>
    <t>Kronšteins ceļazīmei</t>
  </si>
  <si>
    <t>Kronšteins norādēm</t>
  </si>
  <si>
    <t>21</t>
  </si>
  <si>
    <t>Tiešās izmaksas kopā, t. sk. darba devēja sociālais nodoklis (%)</t>
  </si>
  <si>
    <t>Pārbaudīja:</t>
  </si>
  <si>
    <t>(paraksts un tā atšifrējums Sertifikāta Nr.)</t>
  </si>
  <si>
    <t>Tāme sastādīta _____. gada tirgus cenās, pamatojoties uz SAG daļas rasējumiem</t>
  </si>
  <si>
    <t xml:space="preserve">Pasūtījuma Nr.: </t>
  </si>
  <si>
    <t>Izpildītājs :</t>
  </si>
  <si>
    <t>Tāme sastādīta 2018. gada tirgus cenās, pamatojoties uz TS daļas rasējumiem</t>
  </si>
  <si>
    <t xml:space="preserve">Izpildītājs : </t>
  </si>
  <si>
    <t>Tāme sastādīta 2018. gada tirgus cenās, pamatojoties uz LKT daļas rasējumiem</t>
  </si>
  <si>
    <t>Tāme sastādīta 2018. gada tirgus cenās, pamatojoties uz ELT daļas rasējumiem</t>
  </si>
  <si>
    <t>Pasūtījuma Nr.:</t>
  </si>
  <si>
    <t>Finanšu rezerve neparedzētiem darbiem  (5%)</t>
  </si>
  <si>
    <t xml:space="preserve"> Piezīmes:</t>
  </si>
  <si>
    <t>* Ietves būvdarbu izpildē ievērot "Ceļu specifikācijas 2017" prasības.</t>
  </si>
  <si>
    <t>*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</si>
  <si>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*Konstruktīvo kārtu apjomi kubikmetros (m3) uzrādīti blīvā veidā. Būvuzņēmējam jāievērtē pievesto materiālu daudzums, ņemot vērā sablīvējuma koeficientu.</t>
  </si>
  <si>
    <t>*Konstrukciju elementu komplektācija atbilstoši izgatavotāju firmu instrukcijām.</t>
  </si>
  <si>
    <t>* Materiālu apjoms var tikt precizēts būvniecības laikā.</t>
  </si>
  <si>
    <t xml:space="preserve">*Saskaņojot ar Pasūtītāju , ekspluatējošo organizāciju un projektētāju iespējams izmantot analogas kvalitātes </t>
  </si>
  <si>
    <t>citu ražotāju izstrādājumus.</t>
  </si>
  <si>
    <t>*Visi objektā demontējamie materiāli, gruntis un citas atkārtoti izmantojamās izejvielas ir iespējams izmantot atkārtoti objektā, ja tās atbilst tehniskajām prasībām un specifikācijām, par to informējot Pasūtītāju.</t>
  </si>
  <si>
    <t>*Visi objektā demontējamie materiāli, gaismekļi, cinkoti apgaismes balsti, pamati, gaisavadu līnijas nodot pasūtītājam</t>
  </si>
  <si>
    <t>Gaismekļi, Algol 1100, vai analogs</t>
  </si>
  <si>
    <t>Spudzes SON-T 150W, vai analogs</t>
  </si>
  <si>
    <t>tāme sastādīta 2018. gada __.martā</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</si>
</sst>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0.00_-;\-* #,##0.00_-;_-* \-??_-;_-@_-"/>
    <numFmt numFmtId="166" formatCode="m\o\n\th\ d\,\ yyyy"/>
    <numFmt numFmtId="167" formatCode="#.00"/>
    <numFmt numFmtId="168" formatCode="#."/>
    <numFmt numFmtId="169" formatCode="_-[$€-2]\ * #,##0.00_-;\-[$€-2]\ * #,##0.00_-;_-[$€-2]\ * &quot;-&quot;??_-"/>
    <numFmt numFmtId="170" formatCode="0.00_)"/>
    <numFmt numFmtId="171" formatCode="0.0"/>
  </numFmts>
  <fonts count="49" x14ac:knownFonts="1">
    <font>
      <sz val="10"/>
      <name val="Arial"/>
      <family val="2"/>
      <charset val="186"/>
    </font>
    <font>
      <sz val="11"/>
      <color indexed="8"/>
      <name val="Calibri"/>
      <family val="2"/>
      <charset val="186"/>
    </font>
    <font>
      <sz val="10"/>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sz val="11"/>
      <color indexed="8"/>
      <name val="Calibri"/>
      <family val="2"/>
      <charset val="204"/>
    </font>
    <font>
      <sz val="11"/>
      <color indexed="8"/>
      <name val="Calibri"/>
      <family val="2"/>
      <charset val="186"/>
    </font>
    <font>
      <sz val="10"/>
      <name val="Arial"/>
      <family val="2"/>
      <charset val="204"/>
    </font>
    <font>
      <sz val="11"/>
      <color indexed="9"/>
      <name val="Calibri"/>
      <family val="2"/>
      <charset val="186"/>
    </font>
    <font>
      <b/>
      <sz val="11"/>
      <color indexed="52"/>
      <name val="Calibri"/>
      <family val="2"/>
      <charset val="186"/>
    </font>
    <font>
      <sz val="11"/>
      <color indexed="10"/>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10"/>
      <name val="Arial Narrow"/>
      <family val="2"/>
      <charset val="186"/>
    </font>
    <font>
      <b/>
      <sz val="10"/>
      <name val="Arial Narrow"/>
      <family val="2"/>
      <charset val="186"/>
    </font>
    <font>
      <sz val="8"/>
      <name val="Arial Narrow"/>
      <family val="2"/>
      <charset val="186"/>
    </font>
    <font>
      <sz val="11"/>
      <name val="Arial Narrow"/>
      <family val="2"/>
      <charset val="186"/>
    </font>
    <font>
      <sz val="12"/>
      <name val="Arial Narrow"/>
      <family val="2"/>
      <charset val="186"/>
    </font>
    <font>
      <b/>
      <sz val="14"/>
      <name val="Arial Narrow"/>
      <family val="2"/>
      <charset val="186"/>
    </font>
    <font>
      <b/>
      <u/>
      <sz val="12"/>
      <name val="Arial Narrow"/>
      <family val="2"/>
      <charset val="186"/>
    </font>
    <font>
      <sz val="13"/>
      <name val="Arial Narrow"/>
      <family val="2"/>
      <charset val="186"/>
    </font>
    <font>
      <b/>
      <i/>
      <sz val="10"/>
      <name val="Arial Narrow"/>
      <family val="2"/>
      <charset val="186"/>
    </font>
    <font>
      <sz val="12"/>
      <name val="Courier"/>
      <family val="1"/>
      <charset val="186"/>
    </font>
    <font>
      <i/>
      <sz val="11"/>
      <name val="Arial Narrow"/>
      <family val="2"/>
      <charset val="186"/>
    </font>
    <font>
      <b/>
      <sz val="11"/>
      <name val="Arial Narrow"/>
      <family val="2"/>
      <charset val="186"/>
    </font>
    <font>
      <b/>
      <sz val="16"/>
      <name val="Arial Narrow"/>
      <family val="2"/>
      <charset val="186"/>
    </font>
    <font>
      <sz val="10"/>
      <name val="Arial Baltic"/>
      <charset val="186"/>
    </font>
    <font>
      <sz val="10"/>
      <name val="Arial Narrow"/>
      <family val="2"/>
    </font>
    <font>
      <i/>
      <sz val="10"/>
      <name val="Arial Narrow"/>
      <family val="2"/>
      <charset val="186"/>
    </font>
    <font>
      <sz val="11"/>
      <color theme="1"/>
      <name val="Calibri"/>
      <family val="2"/>
      <charset val="186"/>
      <scheme val="minor"/>
    </font>
    <font>
      <sz val="11"/>
      <color theme="1"/>
      <name val="Calibri"/>
      <family val="2"/>
      <scheme val="minor"/>
    </font>
    <font>
      <sz val="10"/>
      <color rgb="FFFF0000"/>
      <name val="Arial Narrow"/>
      <family val="2"/>
      <charset val="186"/>
    </font>
    <font>
      <sz val="13"/>
      <color theme="1"/>
      <name val="Arial Narrow"/>
      <family val="2"/>
      <charset val="186"/>
    </font>
    <font>
      <sz val="10"/>
      <color theme="1"/>
      <name val="Arial Narrow"/>
      <family val="2"/>
      <charset val="186"/>
    </font>
    <font>
      <sz val="10"/>
      <color rgb="FFFF0000"/>
      <name val="Arial"/>
      <family val="2"/>
      <charset val="186"/>
    </font>
    <font>
      <b/>
      <sz val="12"/>
      <name val="Arial Narrow"/>
      <family val="2"/>
      <charset val="186"/>
    </font>
    <font>
      <sz val="12"/>
      <name val="Arial"/>
      <family val="2"/>
      <charset val="186"/>
    </font>
    <font>
      <b/>
      <u/>
      <sz val="12"/>
      <name val="Times New Roman"/>
      <family val="1"/>
      <charset val="186"/>
    </font>
    <font>
      <sz val="8"/>
      <name val="Times New Roman"/>
      <family val="1"/>
      <charset val="186"/>
    </font>
    <font>
      <sz val="10"/>
      <name val="Times New Roman"/>
      <family val="1"/>
      <charset val="186"/>
    </font>
    <font>
      <b/>
      <sz val="10"/>
      <name val="Times New Roman"/>
      <family val="1"/>
      <charset val="186"/>
    </font>
    <font>
      <sz val="11"/>
      <name val="Times New Roman"/>
      <family val="1"/>
      <charset val="186"/>
    </font>
  </fonts>
  <fills count="24">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242">
    <xf numFmtId="0" fontId="0" fillId="0" borderId="0"/>
    <xf numFmtId="0" fontId="10"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3" fillId="0" borderId="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4" fillId="0" borderId="0">
      <protection locked="0"/>
    </xf>
    <xf numFmtId="169" fontId="2" fillId="0" borderId="0" applyFont="0" applyFill="0" applyBorder="0" applyAlignment="0" applyProtection="0"/>
    <xf numFmtId="0" fontId="7" fillId="0" borderId="0"/>
    <xf numFmtId="167" fontId="4" fillId="0" borderId="0">
      <protection locked="0"/>
    </xf>
    <xf numFmtId="168" fontId="5" fillId="0" borderId="0">
      <protection locked="0"/>
    </xf>
    <xf numFmtId="168" fontId="5" fillId="0" borderId="0">
      <protection locked="0"/>
    </xf>
    <xf numFmtId="0" fontId="14" fillId="9" borderId="1" applyNumberFormat="0" applyAlignment="0" applyProtection="0"/>
    <xf numFmtId="0" fontId="15" fillId="20" borderId="2" applyNumberFormat="0" applyAlignment="0" applyProtection="0"/>
    <xf numFmtId="0" fontId="16" fillId="0" borderId="3" applyNumberFormat="0" applyFill="0" applyAlignment="0" applyProtection="0"/>
    <xf numFmtId="0" fontId="13" fillId="6" borderId="0" applyNumberFormat="0" applyBorder="0" applyAlignment="0" applyProtection="0"/>
    <xf numFmtId="0" fontId="18" fillId="21" borderId="0" applyNumberFormat="0" applyBorder="0" applyAlignment="0" applyProtection="0"/>
    <xf numFmtId="0" fontId="36"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textRotation="90"/>
    </xf>
    <xf numFmtId="0" fontId="2" fillId="0" borderId="0"/>
    <xf numFmtId="0" fontId="36" fillId="0" borderId="0"/>
    <xf numFmtId="0" fontId="36" fillId="0" borderId="0"/>
    <xf numFmtId="0" fontId="36" fillId="0" borderId="0"/>
    <xf numFmtId="0" fontId="36" fillId="0" borderId="0"/>
    <xf numFmtId="0" fontId="2" fillId="0" borderId="0"/>
    <xf numFmtId="0" fontId="2" fillId="0" borderId="0"/>
    <xf numFmtId="0" fontId="9" fillId="0" borderId="0"/>
    <xf numFmtId="0" fontId="36"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29" fillId="0" borderId="0"/>
    <xf numFmtId="0" fontId="33" fillId="0" borderId="0"/>
    <xf numFmtId="0" fontId="19" fillId="0" borderId="0" applyNumberFormat="0" applyFill="0" applyBorder="0" applyAlignment="0" applyProtection="0"/>
    <xf numFmtId="0" fontId="2" fillId="0" borderId="0"/>
    <xf numFmtId="0" fontId="37" fillId="0" borderId="0"/>
    <xf numFmtId="0" fontId="36" fillId="0" borderId="0"/>
    <xf numFmtId="0" fontId="36" fillId="0" borderId="0"/>
    <xf numFmtId="0" fontId="36" fillId="0" borderId="0"/>
    <xf numFmtId="0" fontId="36" fillId="0" borderId="0"/>
    <xf numFmtId="0" fontId="17" fillId="0" borderId="4" applyNumberFormat="0" applyFill="0" applyAlignment="0" applyProtection="0"/>
    <xf numFmtId="0" fontId="6" fillId="0" borderId="0"/>
    <xf numFmtId="0" fontId="6" fillId="0" borderId="0"/>
    <xf numFmtId="0" fontId="2" fillId="0" borderId="0"/>
    <xf numFmtId="0" fontId="3" fillId="0" borderId="0"/>
    <xf numFmtId="0" fontId="6" fillId="0" borderId="0"/>
  </cellStyleXfs>
  <cellXfs count="289">
    <xf numFmtId="0" fontId="0" fillId="0" borderId="0" xfId="0"/>
    <xf numFmtId="0" fontId="21" fillId="0" borderId="0" xfId="0" applyFont="1" applyFill="1" applyBorder="1" applyAlignment="1">
      <alignment horizontal="center"/>
    </xf>
    <xf numFmtId="0" fontId="20" fillId="0" borderId="0" xfId="0" applyFont="1" applyFill="1" applyBorder="1" applyAlignment="1"/>
    <xf numFmtId="2" fontId="22" fillId="0" borderId="0" xfId="0" applyNumberFormat="1" applyFont="1" applyFill="1" applyBorder="1" applyAlignment="1">
      <alignment horizontal="center"/>
    </xf>
    <xf numFmtId="0" fontId="22" fillId="0" borderId="0" xfId="0" applyFont="1" applyFill="1" applyAlignment="1"/>
    <xf numFmtId="0" fontId="23" fillId="0" borderId="0" xfId="0" applyFont="1" applyFill="1" applyAlignment="1"/>
    <xf numFmtId="0" fontId="22" fillId="0" borderId="0" xfId="0" applyFont="1" applyFill="1" applyBorder="1" applyAlignment="1">
      <alignment horizontal="center"/>
    </xf>
    <xf numFmtId="0" fontId="20" fillId="0" borderId="0" xfId="0" applyFont="1" applyFill="1" applyBorder="1" applyAlignment="1">
      <alignment horizontal="right"/>
    </xf>
    <xf numFmtId="0" fontId="20" fillId="0" borderId="0" xfId="239" applyFont="1" applyFill="1" applyBorder="1" applyAlignment="1"/>
    <xf numFmtId="0" fontId="20" fillId="0" borderId="0" xfId="239" applyFont="1" applyFill="1" applyBorder="1" applyAlignment="1">
      <alignment horizontal="center"/>
    </xf>
    <xf numFmtId="4" fontId="21" fillId="0" borderId="6"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4" fontId="21" fillId="0" borderId="8"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0" fillId="0" borderId="0" xfId="0" applyFont="1" applyFill="1"/>
    <xf numFmtId="0" fontId="0" fillId="0" borderId="0" xfId="0" applyFont="1" applyFill="1" applyBorder="1"/>
    <xf numFmtId="0" fontId="20" fillId="0" borderId="0" xfId="239" applyFont="1" applyFill="1" applyBorder="1" applyAlignment="1">
      <alignment horizontal="left"/>
    </xf>
    <xf numFmtId="0" fontId="24" fillId="0" borderId="0" xfId="0" applyFont="1" applyFill="1" applyAlignment="1"/>
    <xf numFmtId="170" fontId="20" fillId="0" borderId="0" xfId="0" applyNumberFormat="1" applyFont="1" applyFill="1" applyBorder="1" applyAlignment="1">
      <alignment horizontal="left" vertical="center"/>
    </xf>
    <xf numFmtId="4" fontId="21" fillId="0" borderId="12" xfId="0" applyNumberFormat="1" applyFont="1" applyFill="1" applyBorder="1" applyAlignment="1">
      <alignment horizontal="center" vertical="center" wrapText="1"/>
    </xf>
    <xf numFmtId="0" fontId="22" fillId="0" borderId="0" xfId="0" applyFont="1" applyAlignment="1"/>
    <xf numFmtId="0" fontId="20" fillId="0" borderId="0" xfId="0" applyFont="1" applyFill="1"/>
    <xf numFmtId="0" fontId="20" fillId="0" borderId="13" xfId="239" applyFont="1" applyFill="1" applyBorder="1" applyAlignment="1"/>
    <xf numFmtId="0" fontId="20" fillId="0" borderId="13" xfId="239" applyFont="1" applyFill="1" applyBorder="1" applyAlignment="1">
      <alignment horizontal="right"/>
    </xf>
    <xf numFmtId="0" fontId="0" fillId="0" borderId="13" xfId="0" applyFont="1" applyFill="1" applyBorder="1"/>
    <xf numFmtId="0" fontId="26" fillId="0" borderId="0" xfId="0" applyFont="1" applyAlignment="1">
      <alignment horizontal="left"/>
    </xf>
    <xf numFmtId="0" fontId="2" fillId="0" borderId="0" xfId="0" applyFont="1" applyFill="1" applyBorder="1"/>
    <xf numFmtId="0" fontId="21" fillId="0" borderId="0" xfId="0" applyFont="1" applyFill="1" applyBorder="1" applyAlignment="1">
      <alignment horizontal="right"/>
    </xf>
    <xf numFmtId="2" fontId="21" fillId="0" borderId="0" xfId="0" applyNumberFormat="1" applyFont="1" applyFill="1" applyBorder="1"/>
    <xf numFmtId="0" fontId="20" fillId="0" borderId="0" xfId="0" applyFont="1" applyFill="1" applyBorder="1"/>
    <xf numFmtId="2" fontId="21" fillId="0" borderId="0" xfId="239" applyNumberFormat="1" applyFont="1" applyFill="1" applyBorder="1" applyAlignment="1"/>
    <xf numFmtId="0" fontId="25" fillId="0" borderId="0" xfId="0" applyFont="1" applyFill="1" applyBorder="1" applyAlignment="1"/>
    <xf numFmtId="0" fontId="20" fillId="0" borderId="0" xfId="0" applyFont="1" applyFill="1" applyBorder="1" applyAlignment="1">
      <alignment wrapText="1"/>
    </xf>
    <xf numFmtId="0" fontId="20" fillId="0" borderId="0" xfId="0" applyFont="1" applyFill="1" applyBorder="1" applyAlignment="1">
      <alignment horizontal="center" wrapText="1"/>
    </xf>
    <xf numFmtId="0" fontId="20" fillId="0" borderId="0" xfId="0" applyFont="1" applyFill="1" applyBorder="1" applyAlignment="1">
      <alignment horizontal="left"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0" fillId="0" borderId="0" xfId="239" applyFont="1" applyFill="1" applyBorder="1" applyAlignment="1">
      <alignment horizontal="center" vertical="center"/>
    </xf>
    <xf numFmtId="0" fontId="23" fillId="0" borderId="0" xfId="0" applyFont="1" applyFill="1"/>
    <xf numFmtId="9" fontId="20" fillId="0" borderId="0" xfId="0" applyNumberFormat="1" applyFont="1" applyFill="1" applyBorder="1" applyAlignment="1">
      <alignment horizontal="center"/>
    </xf>
    <xf numFmtId="0" fontId="20" fillId="0" borderId="0" xfId="239" applyFont="1" applyFill="1" applyBorder="1" applyAlignment="1">
      <alignment horizontal="right"/>
    </xf>
    <xf numFmtId="0" fontId="25" fillId="0" borderId="0" xfId="0" applyFont="1" applyFill="1" applyBorder="1" applyAlignment="1">
      <alignment horizontal="center" vertical="top" wrapText="1"/>
    </xf>
    <xf numFmtId="0" fontId="27" fillId="0" borderId="0" xfId="0" applyFont="1" applyFill="1" applyAlignment="1">
      <alignment horizontal="right"/>
    </xf>
    <xf numFmtId="0" fontId="27" fillId="0" borderId="0" xfId="0" applyFont="1" applyFill="1" applyBorder="1" applyAlignment="1">
      <alignment horizontal="left" wrapText="1"/>
    </xf>
    <xf numFmtId="0" fontId="20" fillId="0" borderId="0" xfId="0" applyFont="1"/>
    <xf numFmtId="0" fontId="27" fillId="0" borderId="0" xfId="0" applyFont="1" applyFill="1" applyAlignment="1">
      <alignment vertical="top"/>
    </xf>
    <xf numFmtId="0" fontId="27" fillId="0" borderId="0" xfId="0" applyFont="1" applyFill="1" applyAlignment="1">
      <alignment vertical="center"/>
    </xf>
    <xf numFmtId="0" fontId="27" fillId="0" borderId="0" xfId="0" applyFont="1" applyFill="1" applyBorder="1" applyAlignment="1">
      <alignment wrapText="1"/>
    </xf>
    <xf numFmtId="0" fontId="39" fillId="0" borderId="0" xfId="0" applyFont="1" applyFill="1"/>
    <xf numFmtId="0" fontId="27" fillId="0" borderId="0" xfId="0" applyFont="1" applyFill="1" applyBorder="1" applyAlignment="1">
      <alignment horizontal="center"/>
    </xf>
    <xf numFmtId="0" fontId="27" fillId="0" borderId="0" xfId="0" applyFont="1" applyFill="1" applyAlignment="1"/>
    <xf numFmtId="0" fontId="20" fillId="0" borderId="15" xfId="0" applyFont="1" applyFill="1" applyBorder="1" applyAlignment="1">
      <alignment horizontal="center" vertical="center" wrapText="1"/>
    </xf>
    <xf numFmtId="0" fontId="20" fillId="0" borderId="16" xfId="227" applyFont="1" applyFill="1" applyBorder="1" applyAlignment="1">
      <alignment horizontal="center" vertical="center" wrapText="1"/>
    </xf>
    <xf numFmtId="0" fontId="20" fillId="0" borderId="17" xfId="227" applyFont="1" applyFill="1" applyBorder="1" applyAlignment="1" applyProtection="1">
      <alignment horizontal="center" vertical="center" wrapText="1"/>
    </xf>
    <xf numFmtId="0" fontId="20" fillId="0" borderId="18" xfId="227" applyFont="1" applyFill="1" applyBorder="1" applyAlignment="1">
      <alignment horizontal="center" vertical="center" wrapText="1"/>
    </xf>
    <xf numFmtId="0" fontId="20" fillId="0" borderId="19" xfId="227" applyFont="1" applyFill="1" applyBorder="1" applyAlignment="1">
      <alignment horizontal="center" vertical="center" wrapText="1"/>
    </xf>
    <xf numFmtId="0" fontId="20" fillId="0" borderId="20" xfId="227" applyFont="1" applyFill="1" applyBorder="1" applyAlignment="1">
      <alignment horizontal="center" vertical="center" wrapText="1"/>
    </xf>
    <xf numFmtId="0" fontId="30" fillId="0" borderId="15" xfId="0" applyFont="1" applyFill="1" applyBorder="1" applyAlignment="1" applyProtection="1">
      <alignment horizontal="center" vertical="center"/>
    </xf>
    <xf numFmtId="49" fontId="30" fillId="0" borderId="21" xfId="0" applyNumberFormat="1" applyFont="1" applyFill="1" applyBorder="1" applyAlignment="1" applyProtection="1">
      <alignment horizontal="center" vertical="center"/>
    </xf>
    <xf numFmtId="0" fontId="30" fillId="0" borderId="21"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49" fontId="23" fillId="0" borderId="5" xfId="0" applyNumberFormat="1"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49" fontId="23" fillId="0" borderId="25" xfId="0" applyNumberFormat="1" applyFont="1" applyFill="1" applyBorder="1" applyAlignment="1">
      <alignment horizontal="center" vertical="center"/>
    </xf>
    <xf numFmtId="0" fontId="23" fillId="0" borderId="25" xfId="0" applyFont="1" applyFill="1" applyBorder="1" applyAlignment="1">
      <alignment vertical="center" wrapText="1"/>
    </xf>
    <xf numFmtId="4" fontId="23" fillId="0" borderId="26" xfId="0" applyNumberFormat="1" applyFont="1" applyFill="1" applyBorder="1" applyAlignment="1">
      <alignment horizontal="center" vertical="center"/>
    </xf>
    <xf numFmtId="0" fontId="23" fillId="0" borderId="27" xfId="0" applyFont="1" applyFill="1" applyBorder="1" applyAlignment="1" applyProtection="1">
      <alignment horizontal="center" vertical="center"/>
    </xf>
    <xf numFmtId="49" fontId="23" fillId="0" borderId="28" xfId="0" applyNumberFormat="1" applyFont="1" applyFill="1" applyBorder="1" applyAlignment="1">
      <alignment horizontal="center" vertical="center"/>
    </xf>
    <xf numFmtId="0" fontId="31" fillId="0" borderId="28" xfId="0" applyFont="1" applyFill="1" applyBorder="1" applyAlignment="1" applyProtection="1">
      <alignment horizontal="right" vertical="center" wrapText="1"/>
    </xf>
    <xf numFmtId="0" fontId="23" fillId="0" borderId="24" xfId="0" applyFont="1" applyFill="1" applyBorder="1" applyAlignment="1">
      <alignment horizontal="center" vertical="center"/>
    </xf>
    <xf numFmtId="0" fontId="23" fillId="0" borderId="25" xfId="0" applyFont="1" applyFill="1" applyBorder="1" applyAlignment="1" applyProtection="1">
      <alignment horizontal="right" vertical="center" wrapText="1"/>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5" xfId="0" applyFont="1" applyFill="1" applyBorder="1" applyAlignment="1">
      <alignment horizontal="center" vertical="center"/>
    </xf>
    <xf numFmtId="0" fontId="23" fillId="0" borderId="5" xfId="0" applyFont="1" applyFill="1" applyBorder="1" applyAlignment="1" applyProtection="1">
      <alignment horizontal="right" vertical="center" wrapText="1"/>
    </xf>
    <xf numFmtId="0" fontId="31" fillId="0" borderId="5" xfId="0" applyFont="1" applyFill="1" applyBorder="1" applyAlignment="1" applyProtection="1">
      <alignment horizontal="left" vertical="center" wrapText="1"/>
    </xf>
    <xf numFmtId="0" fontId="31" fillId="0" borderId="29"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1" xfId="0" applyFont="1" applyFill="1" applyBorder="1" applyAlignment="1" applyProtection="1">
      <alignment horizontal="right" vertical="center" wrapText="1"/>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4" fontId="21" fillId="0" borderId="0" xfId="0" applyNumberFormat="1" applyFont="1" applyFill="1" applyBorder="1" applyAlignment="1">
      <alignment vertical="center"/>
    </xf>
    <xf numFmtId="0" fontId="28" fillId="0" borderId="0" xfId="0" applyFont="1" applyFill="1" applyBorder="1" applyAlignment="1" applyProtection="1">
      <alignment horizontal="right" vertical="center" wrapText="1"/>
    </xf>
    <xf numFmtId="0" fontId="22" fillId="0" borderId="30" xfId="0" applyFont="1" applyFill="1" applyBorder="1" applyAlignment="1">
      <alignment horizontal="right"/>
    </xf>
    <xf numFmtId="0" fontId="23" fillId="0" borderId="31" xfId="182" applyFont="1" applyFill="1" applyBorder="1" applyAlignment="1">
      <alignment vertical="center" wrapText="1"/>
    </xf>
    <xf numFmtId="0" fontId="23" fillId="0" borderId="5" xfId="182" applyFont="1" applyFill="1" applyBorder="1" applyAlignment="1">
      <alignment vertical="center" wrapText="1"/>
    </xf>
    <xf numFmtId="0" fontId="31" fillId="0" borderId="35" xfId="0" applyNumberFormat="1" applyFont="1" applyFill="1" applyBorder="1" applyAlignment="1">
      <alignment horizontal="center" vertical="center"/>
    </xf>
    <xf numFmtId="0" fontId="23" fillId="0" borderId="26"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xf>
    <xf numFmtId="0" fontId="31" fillId="0" borderId="32" xfId="0" applyNumberFormat="1" applyFont="1" applyFill="1" applyBorder="1" applyAlignment="1">
      <alignment horizontal="center" vertical="center"/>
    </xf>
    <xf numFmtId="0" fontId="23" fillId="0" borderId="34" xfId="0" applyFont="1" applyFill="1" applyBorder="1" applyAlignment="1">
      <alignment horizontal="left" vertical="center"/>
    </xf>
    <xf numFmtId="0" fontId="23" fillId="0" borderId="34" xfId="0" applyFont="1" applyFill="1" applyBorder="1" applyAlignment="1">
      <alignment vertical="center"/>
    </xf>
    <xf numFmtId="0" fontId="22" fillId="0" borderId="37" xfId="238" applyFont="1" applyFill="1" applyBorder="1" applyAlignment="1">
      <alignment horizontal="center"/>
    </xf>
    <xf numFmtId="0" fontId="22" fillId="0" borderId="37" xfId="238" applyFont="1" applyFill="1" applyBorder="1" applyAlignment="1">
      <alignment horizontal="center" vertical="center"/>
    </xf>
    <xf numFmtId="2" fontId="23" fillId="0" borderId="36" xfId="0" applyNumberFormat="1" applyFont="1" applyFill="1" applyBorder="1" applyAlignment="1" applyProtection="1">
      <alignment horizontal="center" vertical="center" wrapText="1"/>
    </xf>
    <xf numFmtId="0" fontId="41" fillId="0" borderId="0" xfId="0" applyFont="1" applyFill="1"/>
    <xf numFmtId="2" fontId="31" fillId="0" borderId="33" xfId="0" applyNumberFormat="1" applyFont="1" applyFill="1" applyBorder="1" applyAlignment="1" applyProtection="1">
      <alignment horizontal="center" vertical="center" wrapText="1"/>
    </xf>
    <xf numFmtId="0" fontId="20" fillId="0" borderId="12" xfId="238" applyFont="1" applyFill="1" applyBorder="1" applyAlignment="1">
      <alignment horizontal="center"/>
    </xf>
    <xf numFmtId="4" fontId="20" fillId="0" borderId="12" xfId="0" applyNumberFormat="1" applyFont="1" applyFill="1" applyBorder="1" applyAlignment="1" applyProtection="1">
      <alignment horizontal="center" vertical="center"/>
    </xf>
    <xf numFmtId="2" fontId="20" fillId="0" borderId="12" xfId="0" applyNumberFormat="1" applyFont="1" applyFill="1" applyBorder="1" applyAlignment="1">
      <alignment horizontal="center" vertical="center" wrapText="1"/>
    </xf>
    <xf numFmtId="0" fontId="40" fillId="0" borderId="12" xfId="0" applyFont="1" applyBorder="1" applyAlignment="1">
      <alignment horizontal="center" vertical="center"/>
    </xf>
    <xf numFmtId="49" fontId="20" fillId="22" borderId="0" xfId="181" applyNumberFormat="1" applyFont="1" applyFill="1" applyBorder="1" applyAlignment="1">
      <alignment horizontal="center"/>
    </xf>
    <xf numFmtId="4" fontId="20" fillId="0" borderId="0" xfId="0" applyNumberFormat="1" applyFont="1" applyFill="1" applyBorder="1" applyAlignment="1" applyProtection="1">
      <alignment horizontal="center" vertical="center"/>
    </xf>
    <xf numFmtId="0" fontId="20" fillId="22" borderId="0" xfId="181" applyFont="1" applyFill="1" applyBorder="1" applyAlignment="1">
      <alignment horizontal="left" wrapText="1"/>
    </xf>
    <xf numFmtId="0" fontId="20" fillId="0" borderId="8" xfId="181" applyFont="1" applyFill="1" applyBorder="1" applyAlignment="1">
      <alignment horizontal="center" vertical="center"/>
    </xf>
    <xf numFmtId="0" fontId="40" fillId="0" borderId="8" xfId="0" applyFont="1" applyBorder="1" applyAlignment="1">
      <alignment horizontal="center" vertical="center"/>
    </xf>
    <xf numFmtId="0" fontId="20" fillId="22" borderId="50" xfId="181" applyFont="1" applyFill="1" applyBorder="1" applyAlignment="1">
      <alignment horizontal="center"/>
    </xf>
    <xf numFmtId="0" fontId="20" fillId="0" borderId="8" xfId="181" applyNumberFormat="1" applyFont="1" applyFill="1" applyBorder="1" applyAlignment="1">
      <alignment horizontal="center" vertical="center"/>
    </xf>
    <xf numFmtId="1" fontId="20" fillId="0" borderId="8" xfId="181" applyNumberFormat="1" applyFont="1" applyFill="1" applyBorder="1" applyAlignment="1">
      <alignment horizontal="center" vertical="center"/>
    </xf>
    <xf numFmtId="0" fontId="22" fillId="0" borderId="46" xfId="238" applyFont="1" applyFill="1" applyBorder="1" applyAlignment="1">
      <alignment horizontal="center"/>
    </xf>
    <xf numFmtId="0" fontId="22" fillId="0" borderId="46" xfId="238" applyFont="1" applyFill="1" applyBorder="1" applyAlignment="1">
      <alignment horizontal="center" vertical="center"/>
    </xf>
    <xf numFmtId="0" fontId="20" fillId="0" borderId="51" xfId="238" applyFont="1" applyFill="1" applyBorder="1" applyAlignment="1">
      <alignment horizontal="center"/>
    </xf>
    <xf numFmtId="0" fontId="20" fillId="0" borderId="52" xfId="238" applyFont="1" applyFill="1" applyBorder="1" applyAlignment="1">
      <alignment horizontal="center"/>
    </xf>
    <xf numFmtId="0" fontId="20" fillId="0" borderId="53" xfId="238" applyFont="1" applyFill="1" applyBorder="1" applyAlignment="1">
      <alignment horizontal="center"/>
    </xf>
    <xf numFmtId="0" fontId="20" fillId="0" borderId="9" xfId="238" applyFont="1" applyFill="1" applyBorder="1" applyAlignment="1">
      <alignment horizontal="center"/>
    </xf>
    <xf numFmtId="2" fontId="20" fillId="0" borderId="6" xfId="0" applyNumberFormat="1" applyFont="1" applyFill="1" applyBorder="1" applyAlignment="1">
      <alignment horizontal="center" vertical="center" wrapText="1"/>
    </xf>
    <xf numFmtId="0" fontId="2" fillId="0" borderId="18" xfId="0" applyFont="1" applyFill="1" applyBorder="1"/>
    <xf numFmtId="0" fontId="2" fillId="0" borderId="19" xfId="0" applyFont="1" applyFill="1" applyBorder="1"/>
    <xf numFmtId="2" fontId="20" fillId="0" borderId="20" xfId="0" applyNumberFormat="1" applyFont="1" applyFill="1" applyBorder="1" applyAlignment="1">
      <alignment horizontal="right"/>
    </xf>
    <xf numFmtId="0" fontId="20" fillId="0" borderId="53" xfId="238" applyFont="1" applyFill="1" applyBorder="1" applyAlignment="1">
      <alignment horizontal="center" vertical="center"/>
    </xf>
    <xf numFmtId="2" fontId="20" fillId="0" borderId="6" xfId="238" applyNumberFormat="1" applyFont="1" applyFill="1" applyBorder="1" applyAlignment="1">
      <alignment horizontal="center" vertical="center"/>
    </xf>
    <xf numFmtId="2" fontId="20" fillId="0" borderId="20" xfId="0" applyNumberFormat="1" applyFont="1" applyFill="1" applyBorder="1" applyAlignment="1">
      <alignment horizontal="center" vertical="center"/>
    </xf>
    <xf numFmtId="0" fontId="20" fillId="0" borderId="54" xfId="238" applyFont="1" applyFill="1" applyBorder="1" applyAlignment="1">
      <alignment horizontal="center"/>
    </xf>
    <xf numFmtId="0" fontId="22" fillId="0" borderId="55" xfId="238" applyFont="1" applyFill="1" applyBorder="1" applyAlignment="1">
      <alignment horizontal="center"/>
    </xf>
    <xf numFmtId="0" fontId="21" fillId="0" borderId="51" xfId="238" applyFont="1" applyFill="1" applyBorder="1" applyAlignment="1">
      <alignment horizontal="center"/>
    </xf>
    <xf numFmtId="0" fontId="21" fillId="0" borderId="53" xfId="238" applyFont="1" applyFill="1" applyBorder="1" applyAlignment="1">
      <alignment horizontal="center"/>
    </xf>
    <xf numFmtId="49" fontId="20" fillId="0" borderId="9" xfId="181" applyNumberFormat="1" applyFont="1" applyFill="1" applyBorder="1" applyAlignment="1">
      <alignment horizontal="center"/>
    </xf>
    <xf numFmtId="0" fontId="20" fillId="0" borderId="6" xfId="181" applyFont="1" applyFill="1" applyBorder="1" applyAlignment="1">
      <alignment horizontal="left" vertical="center"/>
    </xf>
    <xf numFmtId="0" fontId="20" fillId="0" borderId="6" xfId="181" applyFont="1" applyFill="1" applyBorder="1" applyAlignment="1">
      <alignment horizontal="left" vertical="center" wrapText="1"/>
    </xf>
    <xf numFmtId="0" fontId="40" fillId="0" borderId="6" xfId="0" applyFont="1" applyFill="1" applyBorder="1" applyAlignment="1">
      <alignment horizontal="left" vertical="center" wrapText="1"/>
    </xf>
    <xf numFmtId="49" fontId="20" fillId="22" borderId="18" xfId="181" applyNumberFormat="1" applyFont="1" applyFill="1" applyBorder="1" applyAlignment="1">
      <alignment horizontal="center"/>
    </xf>
    <xf numFmtId="4" fontId="20" fillId="0" borderId="19" xfId="0" applyNumberFormat="1" applyFont="1" applyFill="1" applyBorder="1" applyAlignment="1" applyProtection="1">
      <alignment horizontal="center" vertical="center"/>
    </xf>
    <xf numFmtId="0" fontId="20" fillId="22" borderId="20" xfId="181" applyFont="1" applyFill="1" applyBorder="1" applyAlignment="1">
      <alignment horizontal="left" wrapText="1"/>
    </xf>
    <xf numFmtId="0" fontId="2" fillId="0" borderId="56" xfId="0" applyFont="1" applyFill="1" applyBorder="1"/>
    <xf numFmtId="0" fontId="2" fillId="0" borderId="57" xfId="0" applyFont="1" applyFill="1" applyBorder="1"/>
    <xf numFmtId="2" fontId="20" fillId="0" borderId="58" xfId="0" applyNumberFormat="1" applyFont="1" applyFill="1" applyBorder="1" applyAlignment="1">
      <alignment horizontal="right"/>
    </xf>
    <xf numFmtId="2" fontId="20" fillId="0" borderId="12" xfId="0" applyNumberFormat="1" applyFont="1" applyFill="1" applyBorder="1" applyAlignment="1">
      <alignment horizontal="right" vertical="center" wrapText="1"/>
    </xf>
    <xf numFmtId="2" fontId="20" fillId="0" borderId="12" xfId="0" applyNumberFormat="1" applyFont="1" applyFill="1" applyBorder="1" applyAlignment="1">
      <alignment vertical="center" wrapText="1"/>
    </xf>
    <xf numFmtId="0" fontId="20" fillId="0" borderId="12" xfId="0" applyFont="1" applyFill="1" applyBorder="1" applyAlignment="1">
      <alignment horizontal="center"/>
    </xf>
    <xf numFmtId="2" fontId="20" fillId="0" borderId="12" xfId="0" applyNumberFormat="1" applyFont="1" applyFill="1" applyBorder="1" applyAlignment="1">
      <alignment horizontal="center"/>
    </xf>
    <xf numFmtId="2" fontId="21" fillId="0" borderId="12" xfId="0" applyNumberFormat="1" applyFont="1" applyFill="1" applyBorder="1" applyAlignment="1">
      <alignment horizontal="center"/>
    </xf>
    <xf numFmtId="2" fontId="20" fillId="0" borderId="51" xfId="0" applyNumberFormat="1" applyFont="1" applyFill="1" applyBorder="1" applyAlignment="1">
      <alignment horizontal="right" vertical="center" wrapText="1"/>
    </xf>
    <xf numFmtId="2" fontId="20" fillId="0" borderId="52" xfId="0" applyNumberFormat="1" applyFont="1" applyFill="1" applyBorder="1" applyAlignment="1">
      <alignment horizontal="right" vertical="center" wrapText="1"/>
    </xf>
    <xf numFmtId="2" fontId="20" fillId="0" borderId="53" xfId="0" applyNumberFormat="1" applyFont="1" applyFill="1" applyBorder="1" applyAlignment="1">
      <alignment horizontal="center" vertical="center" wrapText="1"/>
    </xf>
    <xf numFmtId="2" fontId="20" fillId="0" borderId="9" xfId="0" applyNumberFormat="1" applyFont="1" applyFill="1" applyBorder="1" applyAlignment="1">
      <alignment horizontal="right" vertical="center" wrapText="1"/>
    </xf>
    <xf numFmtId="2" fontId="20" fillId="0" borderId="9" xfId="0" applyNumberFormat="1" applyFont="1" applyFill="1" applyBorder="1" applyAlignment="1">
      <alignment horizontal="center" vertical="center" wrapText="1"/>
    </xf>
    <xf numFmtId="2" fontId="20" fillId="0" borderId="9" xfId="0" applyNumberFormat="1" applyFont="1" applyFill="1" applyBorder="1" applyAlignment="1">
      <alignment horizontal="center"/>
    </xf>
    <xf numFmtId="0" fontId="20" fillId="0" borderId="9" xfId="0" applyFont="1" applyFill="1" applyBorder="1" applyAlignment="1">
      <alignment horizontal="center"/>
    </xf>
    <xf numFmtId="2" fontId="20" fillId="0" borderId="52" xfId="0" applyNumberFormat="1" applyFont="1" applyFill="1" applyBorder="1" applyAlignment="1">
      <alignment vertical="center" wrapText="1"/>
    </xf>
    <xf numFmtId="2" fontId="21" fillId="0" borderId="9" xfId="0" applyNumberFormat="1" applyFont="1" applyFill="1" applyBorder="1" applyAlignment="1">
      <alignment horizontal="center"/>
    </xf>
    <xf numFmtId="2" fontId="20" fillId="0" borderId="59" xfId="181" applyNumberFormat="1" applyFont="1" applyFill="1" applyBorder="1" applyAlignment="1">
      <alignment horizontal="center"/>
    </xf>
    <xf numFmtId="1" fontId="20" fillId="22" borderId="8" xfId="181" applyNumberFormat="1" applyFont="1" applyFill="1" applyBorder="1" applyAlignment="1">
      <alignment horizontal="center" vertical="center"/>
    </xf>
    <xf numFmtId="2" fontId="38" fillId="0" borderId="8" xfId="181" applyNumberFormat="1" applyFont="1" applyFill="1" applyBorder="1" applyAlignment="1">
      <alignment horizontal="center" vertical="center"/>
    </xf>
    <xf numFmtId="1" fontId="20" fillId="0" borderId="8" xfId="0" applyNumberFormat="1" applyFont="1" applyFill="1" applyBorder="1" applyAlignment="1">
      <alignment horizontal="center" vertical="center"/>
    </xf>
    <xf numFmtId="1" fontId="40" fillId="0" borderId="8" xfId="0" applyNumberFormat="1" applyFont="1" applyFill="1" applyBorder="1" applyAlignment="1">
      <alignment horizontal="center" vertical="center" wrapText="1"/>
    </xf>
    <xf numFmtId="2" fontId="20" fillId="0" borderId="8" xfId="0" applyNumberFormat="1" applyFont="1" applyFill="1" applyBorder="1" applyAlignment="1">
      <alignment horizontal="center" vertical="center" wrapText="1"/>
    </xf>
    <xf numFmtId="171" fontId="20" fillId="0" borderId="8" xfId="181" applyNumberFormat="1" applyFont="1" applyFill="1" applyBorder="1" applyAlignment="1">
      <alignment horizontal="center" vertical="center"/>
    </xf>
    <xf numFmtId="2" fontId="40" fillId="0" borderId="8" xfId="0" applyNumberFormat="1" applyFont="1" applyBorder="1" applyAlignment="1">
      <alignment horizontal="center" vertical="center"/>
    </xf>
    <xf numFmtId="1" fontId="20" fillId="0" borderId="8" xfId="0" applyNumberFormat="1" applyFont="1" applyFill="1" applyBorder="1" applyAlignment="1">
      <alignment horizontal="center"/>
    </xf>
    <xf numFmtId="1" fontId="40" fillId="0" borderId="8" xfId="0" applyNumberFormat="1" applyFont="1" applyBorder="1" applyAlignment="1">
      <alignment horizontal="center" vertical="center"/>
    </xf>
    <xf numFmtId="2" fontId="20" fillId="0" borderId="8" xfId="181" applyNumberFormat="1" applyFont="1" applyFill="1" applyBorder="1" applyAlignment="1">
      <alignment horizontal="center" vertical="center"/>
    </xf>
    <xf numFmtId="0" fontId="20" fillId="22" borderId="8" xfId="181" applyNumberFormat="1" applyFont="1" applyFill="1" applyBorder="1" applyAlignment="1">
      <alignment horizontal="center" vertical="center"/>
    </xf>
    <xf numFmtId="2" fontId="38" fillId="0" borderId="8" xfId="181" applyNumberFormat="1" applyFont="1" applyFill="1" applyBorder="1" applyAlignment="1">
      <alignment horizontal="center"/>
    </xf>
    <xf numFmtId="2" fontId="21" fillId="0" borderId="8" xfId="0" applyNumberFormat="1" applyFont="1" applyFill="1" applyBorder="1" applyAlignment="1">
      <alignment horizontal="center"/>
    </xf>
    <xf numFmtId="0" fontId="20" fillId="0" borderId="59" xfId="181" applyFont="1" applyFill="1" applyBorder="1" applyAlignment="1">
      <alignment horizontal="center"/>
    </xf>
    <xf numFmtId="0" fontId="20" fillId="22" borderId="8" xfId="181" applyFont="1" applyFill="1" applyBorder="1" applyAlignment="1">
      <alignment horizontal="center" vertical="center"/>
    </xf>
    <xf numFmtId="0" fontId="20" fillId="0" borderId="8" xfId="0" applyFont="1" applyFill="1" applyBorder="1" applyAlignment="1">
      <alignment horizontal="center" vertical="center"/>
    </xf>
    <xf numFmtId="0" fontId="40" fillId="0" borderId="8" xfId="0" applyFont="1" applyFill="1" applyBorder="1" applyAlignment="1">
      <alignment horizontal="center" vertical="center" wrapText="1"/>
    </xf>
    <xf numFmtId="0" fontId="20" fillId="0" borderId="8" xfId="80" applyFont="1" applyFill="1" applyBorder="1" applyAlignment="1">
      <alignment horizontal="center" vertical="center" wrapText="1"/>
    </xf>
    <xf numFmtId="0" fontId="20" fillId="0" borderId="8" xfId="0" applyFont="1" applyFill="1" applyBorder="1" applyAlignment="1">
      <alignment horizontal="center"/>
    </xf>
    <xf numFmtId="0" fontId="20" fillId="0" borderId="8" xfId="181" applyFont="1" applyFill="1" applyBorder="1" applyAlignment="1">
      <alignment horizontal="center"/>
    </xf>
    <xf numFmtId="0" fontId="21" fillId="0" borderId="8" xfId="0" applyFont="1" applyFill="1" applyBorder="1" applyAlignment="1">
      <alignment horizontal="center"/>
    </xf>
    <xf numFmtId="0" fontId="21" fillId="0" borderId="51" xfId="181" applyFont="1" applyFill="1" applyBorder="1" applyAlignment="1">
      <alignment horizontal="center"/>
    </xf>
    <xf numFmtId="4" fontId="20" fillId="0" borderId="52" xfId="0" applyNumberFormat="1" applyFont="1" applyFill="1" applyBorder="1" applyAlignment="1" applyProtection="1">
      <alignment horizontal="center" vertical="center"/>
    </xf>
    <xf numFmtId="0" fontId="21" fillId="0" borderId="53" xfId="181" applyFont="1" applyFill="1" applyBorder="1" applyAlignment="1">
      <alignment horizontal="center"/>
    </xf>
    <xf numFmtId="0" fontId="20" fillId="22" borderId="6" xfId="181" applyFont="1" applyFill="1" applyBorder="1" applyAlignment="1">
      <alignment horizontal="left" vertical="center" wrapText="1"/>
    </xf>
    <xf numFmtId="0" fontId="21" fillId="0" borderId="9" xfId="181" applyNumberFormat="1" applyFont="1" applyFill="1" applyBorder="1" applyAlignment="1">
      <alignment horizontal="center"/>
    </xf>
    <xf numFmtId="0" fontId="21" fillId="0" borderId="6" xfId="181" applyFont="1" applyFill="1" applyBorder="1" applyAlignment="1">
      <alignment horizontal="center" wrapText="1"/>
    </xf>
    <xf numFmtId="0" fontId="20" fillId="0" borderId="9" xfId="181" applyNumberFormat="1" applyFont="1" applyFill="1" applyBorder="1" applyAlignment="1">
      <alignment horizontal="center" vertical="center"/>
    </xf>
    <xf numFmtId="0" fontId="20" fillId="0" borderId="6" xfId="0" applyFont="1" applyFill="1" applyBorder="1" applyAlignment="1">
      <alignment horizontal="left" vertical="center" wrapText="1"/>
    </xf>
    <xf numFmtId="0" fontId="28" fillId="0" borderId="6" xfId="0" applyFont="1" applyFill="1" applyBorder="1" applyAlignment="1">
      <alignment horizontal="left" vertical="center" wrapText="1"/>
    </xf>
    <xf numFmtId="2" fontId="20" fillId="0" borderId="9" xfId="181" applyNumberFormat="1" applyFont="1" applyFill="1" applyBorder="1" applyAlignment="1">
      <alignment horizontal="center" vertical="center"/>
    </xf>
    <xf numFmtId="0" fontId="40" fillId="0" borderId="9" xfId="0" applyNumberFormat="1" applyFont="1" applyBorder="1" applyAlignment="1">
      <alignment horizontal="center" vertical="center"/>
    </xf>
    <xf numFmtId="2" fontId="40" fillId="0" borderId="9" xfId="0" applyNumberFormat="1" applyFont="1" applyBorder="1" applyAlignment="1">
      <alignment horizontal="center" vertical="center"/>
    </xf>
    <xf numFmtId="0" fontId="20" fillId="0" borderId="6" xfId="0" applyFont="1" applyFill="1" applyBorder="1" applyAlignment="1">
      <alignment vertical="center" wrapText="1"/>
    </xf>
    <xf numFmtId="49" fontId="21" fillId="0" borderId="9" xfId="181" applyNumberFormat="1" applyFont="1" applyFill="1" applyBorder="1" applyAlignment="1">
      <alignment horizontal="center" vertical="center"/>
    </xf>
    <xf numFmtId="0" fontId="21" fillId="0" borderId="6" xfId="181" applyFont="1" applyFill="1" applyBorder="1" applyAlignment="1">
      <alignment horizontal="center" vertical="center" wrapText="1"/>
    </xf>
    <xf numFmtId="0" fontId="20" fillId="22" borderId="9" xfId="181" applyNumberFormat="1" applyFont="1" applyFill="1" applyBorder="1" applyAlignment="1">
      <alignment horizontal="center" vertical="center"/>
    </xf>
    <xf numFmtId="49" fontId="21" fillId="0" borderId="9" xfId="181" applyNumberFormat="1" applyFont="1" applyFill="1" applyBorder="1" applyAlignment="1">
      <alignment horizontal="center"/>
    </xf>
    <xf numFmtId="0" fontId="20" fillId="0" borderId="6" xfId="181" applyFont="1" applyFill="1" applyBorder="1" applyAlignment="1">
      <alignment horizontal="left" wrapText="1"/>
    </xf>
    <xf numFmtId="0" fontId="21" fillId="0" borderId="9" xfId="181" applyFont="1" applyFill="1" applyBorder="1" applyAlignment="1">
      <alignment horizontal="center"/>
    </xf>
    <xf numFmtId="0" fontId="2" fillId="0" borderId="44" xfId="0" applyFont="1" applyFill="1" applyBorder="1"/>
    <xf numFmtId="0" fontId="2" fillId="0" borderId="45" xfId="0" applyFont="1" applyFill="1" applyBorder="1"/>
    <xf numFmtId="2" fontId="20" fillId="0" borderId="39" xfId="0" applyNumberFormat="1" applyFont="1" applyFill="1" applyBorder="1" applyAlignment="1">
      <alignment horizontal="right"/>
    </xf>
    <xf numFmtId="0" fontId="21" fillId="22" borderId="51" xfId="181" applyFont="1" applyFill="1" applyBorder="1" applyAlignment="1">
      <alignment horizontal="center" vertical="center"/>
    </xf>
    <xf numFmtId="4" fontId="21" fillId="0" borderId="52" xfId="0" applyNumberFormat="1" applyFont="1" applyFill="1" applyBorder="1" applyAlignment="1" applyProtection="1">
      <alignment vertical="center"/>
    </xf>
    <xf numFmtId="0" fontId="20" fillId="22" borderId="9" xfId="181" applyFont="1" applyFill="1" applyBorder="1" applyAlignment="1">
      <alignment horizontal="center" vertical="center"/>
    </xf>
    <xf numFmtId="2" fontId="20" fillId="22" borderId="9" xfId="181" applyNumberFormat="1" applyFont="1" applyFill="1" applyBorder="1" applyAlignment="1">
      <alignment horizontal="center" vertical="center"/>
    </xf>
    <xf numFmtId="0" fontId="20" fillId="0" borderId="9" xfId="0" applyFont="1" applyFill="1" applyBorder="1" applyAlignment="1">
      <alignment horizontal="center" vertical="center"/>
    </xf>
    <xf numFmtId="49" fontId="20" fillId="22" borderId="18" xfId="181" applyNumberFormat="1" applyFont="1" applyFill="1" applyBorder="1" applyAlignment="1">
      <alignment horizontal="center" vertical="center"/>
    </xf>
    <xf numFmtId="0" fontId="20" fillId="0" borderId="19" xfId="0" applyFont="1" applyFill="1" applyBorder="1" applyAlignment="1">
      <alignment vertical="center"/>
    </xf>
    <xf numFmtId="2" fontId="20" fillId="0" borderId="20" xfId="0" applyNumberFormat="1" applyFont="1" applyFill="1" applyBorder="1" applyAlignment="1">
      <alignment horizontal="right" vertical="center"/>
    </xf>
    <xf numFmtId="0" fontId="20" fillId="0" borderId="18" xfId="0" applyFont="1" applyFill="1" applyBorder="1" applyAlignment="1">
      <alignment vertical="center"/>
    </xf>
    <xf numFmtId="0" fontId="20" fillId="0" borderId="6" xfId="0" applyFont="1" applyBorder="1" applyAlignment="1">
      <alignment horizontal="center" vertical="center"/>
    </xf>
    <xf numFmtId="0" fontId="20" fillId="0" borderId="6" xfId="0" applyFont="1" applyFill="1" applyBorder="1" applyAlignment="1">
      <alignment horizontal="center" vertical="center"/>
    </xf>
    <xf numFmtId="0" fontId="20" fillId="0" borderId="6" xfId="0" applyFont="1" applyBorder="1" applyAlignment="1">
      <alignment horizontal="center" vertical="center" wrapText="1"/>
    </xf>
    <xf numFmtId="4" fontId="21" fillId="0" borderId="59" xfId="0" applyNumberFormat="1" applyFont="1" applyFill="1" applyBorder="1" applyAlignment="1" applyProtection="1">
      <alignment vertical="center"/>
    </xf>
    <xf numFmtId="0" fontId="20" fillId="0" borderId="8" xfId="181" applyFont="1" applyFill="1" applyBorder="1" applyAlignment="1">
      <alignment horizontal="center" vertical="center" wrapText="1"/>
    </xf>
    <xf numFmtId="0" fontId="21" fillId="22" borderId="8" xfId="181" applyFont="1" applyFill="1" applyBorder="1" applyAlignment="1">
      <alignment vertical="center" wrapText="1"/>
    </xf>
    <xf numFmtId="0" fontId="20" fillId="22" borderId="50" xfId="181" applyFont="1" applyFill="1" applyBorder="1" applyAlignment="1">
      <alignment horizontal="center" vertical="center"/>
    </xf>
    <xf numFmtId="4" fontId="21" fillId="0" borderId="53" xfId="0" applyNumberFormat="1" applyFont="1" applyFill="1" applyBorder="1" applyAlignment="1" applyProtection="1">
      <alignment horizontal="center" vertical="center"/>
    </xf>
    <xf numFmtId="49" fontId="20" fillId="0" borderId="6" xfId="0" applyNumberFormat="1" applyFont="1" applyFill="1" applyBorder="1" applyAlignment="1">
      <alignment horizontal="left" vertical="center" wrapText="1"/>
    </xf>
    <xf numFmtId="0" fontId="21" fillId="22" borderId="6" xfId="181" applyFont="1" applyFill="1" applyBorder="1" applyAlignment="1">
      <alignment horizontal="center" vertical="center" wrapText="1"/>
    </xf>
    <xf numFmtId="0" fontId="20" fillId="22" borderId="20" xfId="181" applyFont="1" applyFill="1" applyBorder="1" applyAlignment="1">
      <alignment horizontal="left" vertical="center" wrapText="1"/>
    </xf>
    <xf numFmtId="0" fontId="24" fillId="0" borderId="0" xfId="239" applyFont="1" applyFill="1" applyBorder="1" applyAlignment="1">
      <alignment horizontal="left"/>
    </xf>
    <xf numFmtId="0" fontId="43" fillId="0" borderId="0" xfId="0" applyFont="1" applyFill="1"/>
    <xf numFmtId="0" fontId="24" fillId="0" borderId="0" xfId="239" applyFont="1" applyFill="1" applyAlignment="1">
      <alignment horizontal="center"/>
    </xf>
    <xf numFmtId="0" fontId="43" fillId="0" borderId="0" xfId="0" applyFont="1" applyFill="1" applyAlignment="1">
      <alignment horizontal="center" vertical="center"/>
    </xf>
    <xf numFmtId="0" fontId="24" fillId="0" borderId="0" xfId="239" applyFont="1" applyFill="1" applyAlignment="1">
      <alignment horizontal="right"/>
    </xf>
    <xf numFmtId="2" fontId="42" fillId="0" borderId="0" xfId="239" applyNumberFormat="1" applyFont="1" applyFill="1" applyAlignment="1"/>
    <xf numFmtId="170" fontId="24" fillId="0" borderId="0" xfId="0" applyNumberFormat="1" applyFont="1" applyFill="1" applyBorder="1" applyAlignment="1">
      <alignment horizontal="left" vertical="center"/>
    </xf>
    <xf numFmtId="0" fontId="42" fillId="0" borderId="0" xfId="239" applyFont="1" applyFill="1" applyAlignment="1"/>
    <xf numFmtId="0" fontId="42" fillId="0" borderId="0" xfId="239" applyFont="1" applyFill="1" applyAlignment="1">
      <alignment horizontal="center" vertical="center"/>
    </xf>
    <xf numFmtId="0" fontId="42" fillId="0" borderId="0" xfId="239" applyFont="1" applyFill="1" applyAlignment="1">
      <alignment horizontal="center"/>
    </xf>
    <xf numFmtId="4" fontId="42" fillId="0" borderId="0" xfId="239" applyNumberFormat="1" applyFont="1" applyFill="1" applyAlignment="1"/>
    <xf numFmtId="4" fontId="34" fillId="0" borderId="12" xfId="0" applyNumberFormat="1" applyFont="1" applyFill="1" applyBorder="1" applyAlignment="1" applyProtection="1">
      <alignment horizontal="center" vertical="center"/>
    </xf>
    <xf numFmtId="2" fontId="34" fillId="0" borderId="12" xfId="0" applyNumberFormat="1" applyFont="1" applyFill="1" applyBorder="1" applyAlignment="1">
      <alignment horizontal="right" vertical="center" wrapText="1"/>
    </xf>
    <xf numFmtId="2" fontId="34" fillId="0" borderId="12" xfId="0" applyNumberFormat="1" applyFont="1" applyFill="1" applyBorder="1" applyAlignment="1">
      <alignment vertical="center" wrapText="1"/>
    </xf>
    <xf numFmtId="2" fontId="34" fillId="0" borderId="12" xfId="0" applyNumberFormat="1" applyFont="1" applyFill="1" applyBorder="1" applyAlignment="1">
      <alignment horizontal="center" vertical="center" wrapText="1"/>
    </xf>
    <xf numFmtId="0" fontId="40" fillId="0" borderId="9" xfId="0" applyFont="1" applyBorder="1" applyAlignment="1">
      <alignment horizontal="center" vertical="center"/>
    </xf>
    <xf numFmtId="2" fontId="40" fillId="0" borderId="6" xfId="0" applyNumberFormat="1" applyFont="1" applyBorder="1" applyAlignment="1">
      <alignment horizontal="center" vertical="center"/>
    </xf>
    <xf numFmtId="0" fontId="34" fillId="0" borderId="9" xfId="0" applyFont="1" applyBorder="1" applyAlignment="1">
      <alignment horizontal="center" vertical="center"/>
    </xf>
    <xf numFmtId="2" fontId="34" fillId="0" borderId="6"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20" fillId="0" borderId="9" xfId="0" applyNumberFormat="1" applyFont="1" applyBorder="1" applyAlignment="1">
      <alignment horizontal="center" vertical="center"/>
    </xf>
    <xf numFmtId="2" fontId="20" fillId="0" borderId="6" xfId="0" applyNumberFormat="1" applyFont="1" applyBorder="1" applyAlignment="1">
      <alignment horizontal="center" vertical="center"/>
    </xf>
    <xf numFmtId="0" fontId="21" fillId="22" borderId="9" xfId="181" applyFont="1" applyFill="1" applyBorder="1" applyAlignment="1">
      <alignment horizontal="center" vertical="center"/>
    </xf>
    <xf numFmtId="2" fontId="34" fillId="0" borderId="9" xfId="0" applyNumberFormat="1" applyFont="1" applyFill="1" applyBorder="1" applyAlignment="1">
      <alignment horizontal="right" vertical="center" wrapText="1"/>
    </xf>
    <xf numFmtId="2" fontId="34" fillId="0" borderId="9" xfId="0" applyNumberFormat="1" applyFont="1" applyFill="1" applyBorder="1" applyAlignment="1">
      <alignment horizontal="center" vertical="center" wrapText="1"/>
    </xf>
    <xf numFmtId="0" fontId="20" fillId="0" borderId="8" xfId="168" applyNumberFormat="1" applyFont="1" applyFill="1" applyBorder="1" applyAlignment="1">
      <alignment horizontal="center" vertical="center"/>
    </xf>
    <xf numFmtId="0" fontId="34" fillId="0" borderId="8" xfId="168" applyNumberFormat="1" applyFont="1" applyFill="1" applyBorder="1" applyAlignment="1">
      <alignment horizontal="center" vertical="center"/>
    </xf>
    <xf numFmtId="0" fontId="35" fillId="0" borderId="8" xfId="168" applyNumberFormat="1" applyFont="1" applyFill="1" applyBorder="1" applyAlignment="1">
      <alignment horizontal="center" vertical="center"/>
    </xf>
    <xf numFmtId="49" fontId="20" fillId="0" borderId="8" xfId="168" applyNumberFormat="1" applyFont="1" applyFill="1" applyBorder="1" applyAlignment="1">
      <alignment horizontal="center" vertical="center"/>
    </xf>
    <xf numFmtId="49" fontId="20" fillId="22" borderId="8" xfId="168" applyNumberFormat="1" applyFont="1" applyFill="1" applyBorder="1" applyAlignment="1">
      <alignment horizontal="center" vertical="center"/>
    </xf>
    <xf numFmtId="0" fontId="20" fillId="22" borderId="8" xfId="228" applyFont="1" applyFill="1" applyBorder="1" applyAlignment="1">
      <alignment horizontal="center"/>
    </xf>
    <xf numFmtId="49" fontId="35" fillId="22" borderId="8" xfId="168" applyNumberFormat="1" applyFont="1" applyFill="1" applyBorder="1" applyAlignment="1">
      <alignment horizontal="center" vertical="center"/>
    </xf>
    <xf numFmtId="49" fontId="34" fillId="22" borderId="8" xfId="168" applyNumberFormat="1" applyFont="1" applyFill="1" applyBorder="1" applyAlignment="1">
      <alignment horizontal="center" vertical="center"/>
    </xf>
    <xf numFmtId="0" fontId="20" fillId="22" borderId="6" xfId="168" applyFont="1" applyFill="1" applyBorder="1" applyAlignment="1">
      <alignment horizontal="left" vertical="center" wrapText="1"/>
    </xf>
    <xf numFmtId="0" fontId="20" fillId="23" borderId="6" xfId="0" applyFont="1" applyFill="1" applyBorder="1" applyAlignment="1">
      <alignment wrapText="1"/>
    </xf>
    <xf numFmtId="0" fontId="34" fillId="22" borderId="6" xfId="228" applyFont="1" applyFill="1" applyBorder="1" applyAlignment="1">
      <alignment horizontal="justify" vertical="center"/>
    </xf>
    <xf numFmtId="0" fontId="35" fillId="22" borderId="6" xfId="228" applyFont="1" applyFill="1" applyBorder="1" applyAlignment="1">
      <alignment horizontal="right" vertical="center"/>
    </xf>
    <xf numFmtId="0" fontId="35" fillId="22" borderId="6" xfId="168" applyFont="1" applyFill="1" applyBorder="1" applyAlignment="1">
      <alignment horizontal="right" vertical="center" wrapText="1"/>
    </xf>
    <xf numFmtId="0" fontId="34" fillId="22" borderId="6" xfId="168" applyFont="1" applyFill="1" applyBorder="1" applyAlignment="1">
      <alignment horizontal="left" vertical="center" wrapText="1"/>
    </xf>
    <xf numFmtId="2" fontId="23" fillId="0" borderId="32" xfId="0" applyNumberFormat="1" applyFont="1" applyFill="1" applyBorder="1" applyAlignment="1" applyProtection="1">
      <alignment horizontal="center" vertical="center" wrapText="1"/>
    </xf>
    <xf numFmtId="0" fontId="44" fillId="0" borderId="0" xfId="0" applyFont="1" applyAlignment="1">
      <alignment horizontal="left"/>
    </xf>
    <xf numFmtId="0" fontId="45" fillId="0" borderId="0" xfId="0" applyFont="1" applyAlignment="1"/>
    <xf numFmtId="2" fontId="46" fillId="0" borderId="0" xfId="0" applyNumberFormat="1" applyFont="1" applyAlignment="1"/>
    <xf numFmtId="0" fontId="48" fillId="0" borderId="0" xfId="0" applyFont="1" applyAlignment="1"/>
    <xf numFmtId="0" fontId="48" fillId="0" borderId="0" xfId="0" applyFont="1"/>
    <xf numFmtId="0" fontId="0" fillId="22" borderId="60" xfId="228" applyFont="1" applyFill="1" applyBorder="1" applyAlignment="1">
      <alignment horizontal="justify" vertical="center"/>
    </xf>
    <xf numFmtId="0" fontId="46" fillId="0" borderId="0" xfId="0" applyFont="1" applyAlignment="1">
      <alignment horizontal="left" wrapText="1"/>
    </xf>
    <xf numFmtId="0" fontId="47" fillId="0" borderId="0" xfId="0" applyFont="1" applyAlignment="1">
      <alignment horizontal="left" wrapText="1"/>
    </xf>
    <xf numFmtId="2" fontId="46" fillId="0" borderId="0" xfId="0" applyNumberFormat="1" applyFont="1" applyAlignment="1">
      <alignment horizontal="left" wrapText="1"/>
    </xf>
    <xf numFmtId="0" fontId="25" fillId="0" borderId="0" xfId="0" applyFont="1" applyFill="1" applyBorder="1" applyAlignment="1">
      <alignment horizontal="center" vertical="top" wrapText="1"/>
    </xf>
    <xf numFmtId="0" fontId="27" fillId="0" borderId="0" xfId="0" applyFont="1" applyFill="1" applyAlignment="1">
      <alignment horizontal="left"/>
    </xf>
    <xf numFmtId="0" fontId="27" fillId="0" borderId="0" xfId="0" applyFont="1" applyFill="1" applyBorder="1" applyAlignment="1">
      <alignment horizontal="left" wrapText="1"/>
    </xf>
    <xf numFmtId="0" fontId="42" fillId="0" borderId="0" xfId="0" applyFont="1" applyFill="1" applyBorder="1" applyAlignment="1">
      <alignment horizontal="center"/>
    </xf>
    <xf numFmtId="0" fontId="20" fillId="22" borderId="14" xfId="181" applyFont="1" applyFill="1" applyBorder="1" applyAlignment="1">
      <alignment horizontal="right"/>
    </xf>
    <xf numFmtId="4" fontId="21" fillId="0" borderId="43" xfId="0" applyNumberFormat="1" applyFont="1" applyFill="1" applyBorder="1" applyAlignment="1">
      <alignment horizontal="center" vertical="center" wrapText="1"/>
    </xf>
    <xf numFmtId="4" fontId="21" fillId="0" borderId="44" xfId="0" applyNumberFormat="1" applyFont="1" applyFill="1" applyBorder="1" applyAlignment="1">
      <alignment horizontal="center" vertical="center" wrapText="1"/>
    </xf>
    <xf numFmtId="170" fontId="23" fillId="0" borderId="0" xfId="0" applyNumberFormat="1" applyFont="1" applyFill="1" applyBorder="1" applyAlignment="1">
      <alignment horizontal="left" vertical="center" wrapText="1"/>
    </xf>
    <xf numFmtId="4" fontId="21" fillId="0" borderId="16" xfId="0" applyNumberFormat="1" applyFont="1" applyFill="1" applyBorder="1" applyAlignment="1">
      <alignment horizontal="center" vertical="center" wrapText="1"/>
    </xf>
    <xf numFmtId="4" fontId="21" fillId="0" borderId="45" xfId="0" applyNumberFormat="1" applyFont="1" applyFill="1" applyBorder="1" applyAlignment="1">
      <alignment horizontal="center" vertical="center" wrapText="1"/>
    </xf>
    <xf numFmtId="4" fontId="21" fillId="0" borderId="47" xfId="0" applyNumberFormat="1" applyFont="1" applyFill="1" applyBorder="1" applyAlignment="1">
      <alignment horizontal="center" vertical="center" wrapText="1"/>
    </xf>
    <xf numFmtId="4" fontId="21" fillId="0" borderId="48" xfId="0" applyNumberFormat="1" applyFont="1" applyFill="1" applyBorder="1" applyAlignment="1">
      <alignment horizontal="center" vertical="center" wrapText="1"/>
    </xf>
    <xf numFmtId="4" fontId="21" fillId="0" borderId="37" xfId="0" applyNumberFormat="1" applyFont="1" applyFill="1" applyBorder="1" applyAlignment="1">
      <alignment horizontal="center" vertical="center" wrapText="1"/>
    </xf>
    <xf numFmtId="4" fontId="21" fillId="0" borderId="49" xfId="0" applyNumberFormat="1" applyFont="1" applyFill="1" applyBorder="1" applyAlignment="1">
      <alignment horizontal="center" vertical="center" wrapText="1"/>
    </xf>
    <xf numFmtId="4" fontId="21" fillId="0" borderId="41" xfId="0" applyNumberFormat="1" applyFont="1" applyFill="1" applyBorder="1" applyAlignment="1">
      <alignment horizontal="center" vertical="center" wrapText="1"/>
    </xf>
    <xf numFmtId="4" fontId="21" fillId="0" borderId="42" xfId="0" applyNumberFormat="1" applyFont="1" applyFill="1" applyBorder="1" applyAlignment="1">
      <alignment horizontal="center" vertical="center" wrapText="1"/>
    </xf>
    <xf numFmtId="4" fontId="21" fillId="0" borderId="40" xfId="0" applyNumberFormat="1" applyFont="1" applyFill="1" applyBorder="1" applyAlignment="1">
      <alignment horizontal="center" vertical="center" wrapText="1"/>
    </xf>
    <xf numFmtId="4" fontId="21" fillId="0" borderId="38" xfId="0" applyNumberFormat="1" applyFont="1" applyFill="1" applyBorder="1" applyAlignment="1">
      <alignment horizontal="center" vertical="center" wrapText="1"/>
    </xf>
    <xf numFmtId="4" fontId="21" fillId="0" borderId="39" xfId="0" applyNumberFormat="1" applyFont="1" applyFill="1" applyBorder="1" applyAlignment="1">
      <alignment horizontal="center" vertical="center" wrapText="1"/>
    </xf>
    <xf numFmtId="0" fontId="20" fillId="22" borderId="0" xfId="181" applyFont="1" applyFill="1" applyBorder="1" applyAlignment="1">
      <alignment horizontal="right"/>
    </xf>
    <xf numFmtId="0" fontId="32" fillId="0" borderId="0" xfId="0" applyFont="1" applyFill="1" applyAlignment="1">
      <alignment horizontal="center" vertical="center" wrapText="1"/>
    </xf>
  </cellXfs>
  <cellStyles count="242">
    <cellStyle name="1. izcēlums" xfId="1"/>
    <cellStyle name="2. izcēlums" xfId="2"/>
    <cellStyle name="20% no 1. izcēluma" xfId="3"/>
    <cellStyle name="20% no 1. izcēluma 2" xfId="4"/>
    <cellStyle name="20% no 2. izcēluma" xfId="5"/>
    <cellStyle name="20% no 2. izcēluma 2" xfId="6"/>
    <cellStyle name="20% no 3. izcēluma" xfId="7"/>
    <cellStyle name="20% no 3. izcēluma 2" xfId="8"/>
    <cellStyle name="20% no 4. izcēluma" xfId="9"/>
    <cellStyle name="20% no 4. izcēluma 2" xfId="10"/>
    <cellStyle name="20% no 5. izcēluma" xfId="11"/>
    <cellStyle name="20% no 5. izcēluma 2" xfId="12"/>
    <cellStyle name="20% no 6. izcēluma" xfId="13"/>
    <cellStyle name="20% no 6. izcēluma 2" xfId="14"/>
    <cellStyle name="3. izcēlums " xfId="15"/>
    <cellStyle name="4. izcēlums" xfId="16"/>
    <cellStyle name="40% no 1. izcēluma" xfId="17"/>
    <cellStyle name="40% no 1. izcēluma 2" xfId="18"/>
    <cellStyle name="40% no 2. izcēluma" xfId="19"/>
    <cellStyle name="40% no 2. izcēluma 2" xfId="20"/>
    <cellStyle name="40% no 3. izcēluma" xfId="21"/>
    <cellStyle name="40% no 3. izcēluma 2" xfId="22"/>
    <cellStyle name="40% no 4. izcēluma" xfId="23"/>
    <cellStyle name="40% no 4. izcēluma 2" xfId="24"/>
    <cellStyle name="40% no 5. izcēluma" xfId="25"/>
    <cellStyle name="40% no 5. izcēluma 2" xfId="26"/>
    <cellStyle name="40% no 6. izcēluma" xfId="27"/>
    <cellStyle name="40% no 6. izcēluma 2" xfId="28"/>
    <cellStyle name="5. izcēlums" xfId="29"/>
    <cellStyle name="6. izcēlums" xfId="30"/>
    <cellStyle name="60% no 1. izcēluma" xfId="31"/>
    <cellStyle name="60% no 2. izcēluma" xfId="32"/>
    <cellStyle name="60% no 3. izcēluma" xfId="33"/>
    <cellStyle name="60% no 4. izcēluma" xfId="34"/>
    <cellStyle name="60% no 5. izcēluma" xfId="35"/>
    <cellStyle name="60% no 6. izcēluma" xfId="36"/>
    <cellStyle name="Aprēķināšana 2" xfId="37"/>
    <cellStyle name="Brīdinājuma teksts 2" xfId="38"/>
    <cellStyle name="Comma 2" xfId="39"/>
    <cellStyle name="Comma 2 2" xfId="40"/>
    <cellStyle name="Comma 2 2 2" xfId="41"/>
    <cellStyle name="Comma 2 2 2 2" xfId="42"/>
    <cellStyle name="Comma 2 2 3" xfId="43"/>
    <cellStyle name="Comma 2 3" xfId="44"/>
    <cellStyle name="Comma 2 3 2" xfId="45"/>
    <cellStyle name="Comma 2 3 2 2" xfId="46"/>
    <cellStyle name="Comma 2 3 2 2 2" xfId="47"/>
    <cellStyle name="Comma 2 3 2 3" xfId="48"/>
    <cellStyle name="Comma 2 3 3" xfId="49"/>
    <cellStyle name="Comma 2 3 3 2" xfId="50"/>
    <cellStyle name="Comma 2 3 4" xfId="51"/>
    <cellStyle name="Comma 2 4" xfId="52"/>
    <cellStyle name="Comma 2 4 2" xfId="53"/>
    <cellStyle name="Comma 2 5" xfId="54"/>
    <cellStyle name="Comma 3" xfId="55"/>
    <cellStyle name="Comma 3 2" xfId="56"/>
    <cellStyle name="Comma 3 2 2" xfId="57"/>
    <cellStyle name="Comma 3 3" xfId="58"/>
    <cellStyle name="Comma 4" xfId="59"/>
    <cellStyle name="Comma 5" xfId="60"/>
    <cellStyle name="Comma 5 2" xfId="61"/>
    <cellStyle name="Comma 5 2 2" xfId="62"/>
    <cellStyle name="Comma 5 2 2 2" xfId="63"/>
    <cellStyle name="Comma 5 2 3" xfId="64"/>
    <cellStyle name="Comma 5 3" xfId="65"/>
    <cellStyle name="Comma 5 3 2" xfId="66"/>
    <cellStyle name="Comma 5 4" xfId="67"/>
    <cellStyle name="Date" xfId="68"/>
    <cellStyle name="Euro" xfId="69"/>
    <cellStyle name="Excel Built-in Normal" xfId="70"/>
    <cellStyle name="Fixed" xfId="71"/>
    <cellStyle name="Heading1" xfId="72"/>
    <cellStyle name="Heading2" xfId="73"/>
    <cellStyle name="Ievade 2" xfId="74"/>
    <cellStyle name="Izvade 2" xfId="75"/>
    <cellStyle name="Kopsumma 2" xfId="76"/>
    <cellStyle name="Labs 2" xfId="77"/>
    <cellStyle name="Neitrāls 2" xfId="78"/>
    <cellStyle name="Normal" xfId="0" builtinId="0"/>
    <cellStyle name="Normal 10" xfId="79"/>
    <cellStyle name="Normal 10 10" xfId="80"/>
    <cellStyle name="Normal 10 11" xfId="81"/>
    <cellStyle name="Normal 10 12" xfId="82"/>
    <cellStyle name="Normal 10 13" xfId="83"/>
    <cellStyle name="Normal 10 13 2" xfId="84"/>
    <cellStyle name="Normal 10 14" xfId="85"/>
    <cellStyle name="Normal 10 2" xfId="86"/>
    <cellStyle name="Normal 10 2 2" xfId="87"/>
    <cellStyle name="Normal 10 2 2 2" xfId="88"/>
    <cellStyle name="Normal 10 2 3" xfId="89"/>
    <cellStyle name="Normal 10 3" xfId="90"/>
    <cellStyle name="Normal 10 3 2" xfId="91"/>
    <cellStyle name="Normal 10 3 2 2" xfId="92"/>
    <cellStyle name="Normal 10 3 2 2 2" xfId="93"/>
    <cellStyle name="Normal 10 3 2 3" xfId="94"/>
    <cellStyle name="Normal 10 3 3" xfId="95"/>
    <cellStyle name="Normal 10 3 3 2" xfId="96"/>
    <cellStyle name="Normal 10 3 3 2 2" xfId="97"/>
    <cellStyle name="Normal 10 3 3 3" xfId="98"/>
    <cellStyle name="Normal 10 3 4" xfId="99"/>
    <cellStyle name="Normal 10 3 4 2" xfId="100"/>
    <cellStyle name="Normal 10 3 4 2 2" xfId="101"/>
    <cellStyle name="Normal 10 3 4 3" xfId="102"/>
    <cellStyle name="Normal 10 3 5" xfId="103"/>
    <cellStyle name="Normal 10 3 5 2" xfId="104"/>
    <cellStyle name="Normal 10 3 6" xfId="105"/>
    <cellStyle name="Normal 10 4" xfId="106"/>
    <cellStyle name="Normal 10 4 2" xfId="107"/>
    <cellStyle name="Normal 10 4 2 2" xfId="108"/>
    <cellStyle name="Normal 10 4 3" xfId="109"/>
    <cellStyle name="Normal 10 5" xfId="110"/>
    <cellStyle name="Normal 10 5 2" xfId="111"/>
    <cellStyle name="Normal 10 5 2 2" xfId="112"/>
    <cellStyle name="Normal 10 5 2 2 2" xfId="113"/>
    <cellStyle name="Normal 10 5 2 3" xfId="114"/>
    <cellStyle name="Normal 10 6" xfId="115"/>
    <cellStyle name="Normal 10 7" xfId="116"/>
    <cellStyle name="Normal 10 8" xfId="117"/>
    <cellStyle name="Normal 10 9" xfId="118"/>
    <cellStyle name="Normal 11" xfId="119"/>
    <cellStyle name="Normal 12" xfId="120"/>
    <cellStyle name="Normal 12 2" xfId="121"/>
    <cellStyle name="Normal 12 2 2" xfId="122"/>
    <cellStyle name="Normal 12 2 2 2" xfId="123"/>
    <cellStyle name="Normal 12 2 2 2 2" xfId="124"/>
    <cellStyle name="Normal 12 2 2 2 2 2" xfId="125"/>
    <cellStyle name="Normal 12 2 2 2 2 2 2" xfId="126"/>
    <cellStyle name="Normal 12 2 2 2 2 3" xfId="127"/>
    <cellStyle name="Normal 12 2 3" xfId="128"/>
    <cellStyle name="Normal 12 3" xfId="129"/>
    <cellStyle name="Normal 12 3 2" xfId="130"/>
    <cellStyle name="Normal 12 3 2 2" xfId="131"/>
    <cellStyle name="Normal 12 3 2 2 2" xfId="132"/>
    <cellStyle name="Normal 12 3 2 3" xfId="133"/>
    <cellStyle name="Normal 12 3 3" xfId="134"/>
    <cellStyle name="Normal 12 3 3 2" xfId="135"/>
    <cellStyle name="Normal 12 3 4" xfId="136"/>
    <cellStyle name="Normal 12 4" xfId="137"/>
    <cellStyle name="Normal 12 4 2" xfId="138"/>
    <cellStyle name="Normal 12 5" xfId="139"/>
    <cellStyle name="Normal 13" xfId="140"/>
    <cellStyle name="Normal 13 2" xfId="141"/>
    <cellStyle name="Normal 14" xfId="142"/>
    <cellStyle name="Normal 14 2" xfId="143"/>
    <cellStyle name="Normal 140" xfId="144"/>
    <cellStyle name="Normal 141" xfId="145"/>
    <cellStyle name="Normal 143" xfId="146"/>
    <cellStyle name="Normal 15" xfId="147"/>
    <cellStyle name="Normal 15 2" xfId="148"/>
    <cellStyle name="Normal 15 2 2" xfId="149"/>
    <cellStyle name="Normal 15 2 2 2" xfId="150"/>
    <cellStyle name="Normal 15 2 3" xfId="151"/>
    <cellStyle name="Normal 15 3" xfId="152"/>
    <cellStyle name="Normal 15 3 2" xfId="153"/>
    <cellStyle name="Normal 15 3 2 2" xfId="154"/>
    <cellStyle name="Normal 15 3 3" xfId="155"/>
    <cellStyle name="Normal 15 4" xfId="156"/>
    <cellStyle name="Normal 15 4 2" xfId="157"/>
    <cellStyle name="Normal 15 5" xfId="158"/>
    <cellStyle name="Normal 151" xfId="159"/>
    <cellStyle name="Normal 16" xfId="160"/>
    <cellStyle name="Normal 16 2" xfId="161"/>
    <cellStyle name="Normal 17" xfId="162"/>
    <cellStyle name="Normal 17 2" xfId="163"/>
    <cellStyle name="Normal 18" xfId="164"/>
    <cellStyle name="Normal 18 2" xfId="165"/>
    <cellStyle name="Normal 19" xfId="166"/>
    <cellStyle name="Normal 19 2" xfId="167"/>
    <cellStyle name="Normal 2" xfId="168"/>
    <cellStyle name="Normal 2 2" xfId="169"/>
    <cellStyle name="Normal 2 2 2" xfId="170"/>
    <cellStyle name="Normal 2 2_OlainesPP_Magonite_08_12_1(no groz)" xfId="171"/>
    <cellStyle name="Normal 2 3" xfId="172"/>
    <cellStyle name="Normal 2 3 2" xfId="173"/>
    <cellStyle name="Normal 2 4" xfId="174"/>
    <cellStyle name="Normal 2_Klaipedas_94" xfId="175"/>
    <cellStyle name="Normal 20" xfId="176"/>
    <cellStyle name="Normal 20 2" xfId="177"/>
    <cellStyle name="Normal 21" xfId="178"/>
    <cellStyle name="Normal 21 2" xfId="179"/>
    <cellStyle name="Normal 24" xfId="180"/>
    <cellStyle name="Normal 3" xfId="181"/>
    <cellStyle name="Normal 3 2" xfId="182"/>
    <cellStyle name="Normal 4" xfId="183"/>
    <cellStyle name="Normal 4 2" xfId="184"/>
    <cellStyle name="Normal 4 3" xfId="185"/>
    <cellStyle name="Normal 4 3 2" xfId="186"/>
    <cellStyle name="Normal 4 4" xfId="187"/>
    <cellStyle name="Normal 5" xfId="188"/>
    <cellStyle name="Normal 5 2" xfId="189"/>
    <cellStyle name="Normal 5 2 2" xfId="190"/>
    <cellStyle name="Normal 5 2 2 2" xfId="191"/>
    <cellStyle name="Normal 5 2 2 2 2" xfId="192"/>
    <cellStyle name="Normal 5 2 2 3" xfId="193"/>
    <cellStyle name="Normal 5 2 3" xfId="194"/>
    <cellStyle name="Normal 5 2 3 2" xfId="195"/>
    <cellStyle name="Normal 5 2 3 2 2" xfId="196"/>
    <cellStyle name="Normal 5 2 3 3" xfId="197"/>
    <cellStyle name="Normal 5 2 4" xfId="198"/>
    <cellStyle name="Normal 5 2 4 2" xfId="199"/>
    <cellStyle name="Normal 5 2 5" xfId="200"/>
    <cellStyle name="Normal 5 3" xfId="201"/>
    <cellStyle name="Normal 5 3 2" xfId="202"/>
    <cellStyle name="Normal 5 3 2 2" xfId="203"/>
    <cellStyle name="Normal 5 3 3" xfId="204"/>
    <cellStyle name="Normal 5 4" xfId="205"/>
    <cellStyle name="Normal 5 4 2" xfId="206"/>
    <cellStyle name="Normal 5 5" xfId="207"/>
    <cellStyle name="Normal 6" xfId="208"/>
    <cellStyle name="Normal 6 2" xfId="209"/>
    <cellStyle name="Normal 6 2 2" xfId="210"/>
    <cellStyle name="Normal 6 3" xfId="211"/>
    <cellStyle name="Normal 7" xfId="212"/>
    <cellStyle name="Normal 7 2" xfId="213"/>
    <cellStyle name="Normal 7 2 2" xfId="214"/>
    <cellStyle name="Normal 7 3" xfId="215"/>
    <cellStyle name="Normal 8" xfId="216"/>
    <cellStyle name="Normal 8 2" xfId="217"/>
    <cellStyle name="Normal 8 2 2" xfId="218"/>
    <cellStyle name="Normal 8 3" xfId="219"/>
    <cellStyle name="Normal 9" xfId="220"/>
    <cellStyle name="Normal 9 19" xfId="221"/>
    <cellStyle name="Normal 9 2" xfId="222"/>
    <cellStyle name="Normal 9 2 2" xfId="223"/>
    <cellStyle name="Normal 9 21" xfId="224"/>
    <cellStyle name="Normal 9 23" xfId="225"/>
    <cellStyle name="Normal 9 3" xfId="226"/>
    <cellStyle name="Normal_OzolniekuUKT_07_07_2009_ar_formulam" xfId="227"/>
    <cellStyle name="Normal_Sheet1" xfId="228"/>
    <cellStyle name="Nosaukums 2" xfId="229"/>
    <cellStyle name="Parastais 2" xfId="230"/>
    <cellStyle name="Parasts 2" xfId="231"/>
    <cellStyle name="Parasts 2 2" xfId="232"/>
    <cellStyle name="Parasts 2 3" xfId="233"/>
    <cellStyle name="Parasts 3" xfId="234"/>
    <cellStyle name="Parasts 4" xfId="235"/>
    <cellStyle name="Saistītā šūna" xfId="236"/>
    <cellStyle name="Stils 1" xfId="237"/>
    <cellStyle name="Style 1" xfId="238"/>
    <cellStyle name="Обычный_33. OZOLNIEKU NOVADA DOME_OZO SKOLA_TELPU, GAITENU, KAPNU TELPU REMONTS_TAME_VADIMS_2011_02_25_melnraksts" xfId="239"/>
    <cellStyle name="Стиль 1" xfId="240"/>
    <cellStyle name="Стиль 1 2" xfId="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0"/>
  <sheetViews>
    <sheetView showZeros="0" tabSelected="1" zoomScaleNormal="100" zoomScaleSheetLayoutView="106" workbookViewId="0">
      <selection activeCell="A12" sqref="A12"/>
    </sheetView>
  </sheetViews>
  <sheetFormatPr defaultRowHeight="12.75" x14ac:dyDescent="0.2"/>
  <cols>
    <col min="1" max="1" width="7.5703125" style="15" customWidth="1"/>
    <col min="2" max="2" width="9.7109375" style="15" customWidth="1"/>
    <col min="3" max="3" width="52.7109375" style="15" customWidth="1"/>
    <col min="4" max="4" width="9.85546875" style="15" customWidth="1"/>
    <col min="5" max="5" width="9" style="15" customWidth="1"/>
    <col min="6" max="10" width="9.140625" style="15" customWidth="1"/>
    <col min="11" max="11" width="9.140625" style="38" customWidth="1"/>
    <col min="12" max="15" width="9.140625" style="15" customWidth="1"/>
    <col min="16" max="16" width="10.7109375" style="15" customWidth="1"/>
    <col min="17" max="16384" width="9.140625" style="15"/>
  </cols>
  <sheetData>
    <row r="1" spans="1:16" s="16" customFormat="1" ht="20.100000000000001" customHeight="1" x14ac:dyDescent="0.2">
      <c r="A1" s="268" t="s">
        <v>52</v>
      </c>
      <c r="B1" s="268"/>
      <c r="C1" s="268"/>
      <c r="D1" s="268"/>
      <c r="E1" s="268"/>
      <c r="F1" s="268"/>
      <c r="G1" s="268"/>
      <c r="H1" s="268"/>
      <c r="I1" s="268"/>
      <c r="J1" s="268"/>
      <c r="K1" s="268"/>
      <c r="L1" s="268"/>
      <c r="M1" s="268"/>
      <c r="N1" s="268"/>
      <c r="O1" s="268"/>
      <c r="P1" s="268"/>
    </row>
    <row r="2" spans="1:16" s="16" customFormat="1" ht="20.100000000000001" customHeight="1" x14ac:dyDescent="0.25">
      <c r="A2" s="271" t="s">
        <v>62</v>
      </c>
      <c r="B2" s="271"/>
      <c r="C2" s="271"/>
      <c r="D2" s="271"/>
      <c r="E2" s="271"/>
      <c r="F2" s="271"/>
      <c r="G2" s="271"/>
      <c r="H2" s="271"/>
      <c r="I2" s="271"/>
      <c r="J2" s="271"/>
      <c r="K2" s="271"/>
      <c r="L2" s="271"/>
      <c r="M2" s="271"/>
      <c r="N2" s="271"/>
      <c r="O2" s="271"/>
      <c r="P2" s="271"/>
    </row>
    <row r="3" spans="1:16" s="16" customFormat="1" ht="15.75" customHeight="1" x14ac:dyDescent="0.25">
      <c r="A3" s="32"/>
      <c r="B3" s="268"/>
      <c r="C3" s="268"/>
      <c r="D3" s="268"/>
      <c r="E3" s="268"/>
      <c r="F3" s="268"/>
      <c r="G3" s="268"/>
      <c r="H3" s="268"/>
      <c r="I3" s="268"/>
      <c r="J3" s="268"/>
      <c r="K3" s="268"/>
      <c r="L3" s="268"/>
      <c r="M3" s="268"/>
      <c r="N3" s="268"/>
      <c r="O3" s="268"/>
      <c r="P3" s="268"/>
    </row>
    <row r="4" spans="1:16" s="41" customFormat="1" ht="20.25" customHeight="1" x14ac:dyDescent="0.3">
      <c r="A4" s="269" t="s">
        <v>37</v>
      </c>
      <c r="B4" s="269"/>
      <c r="C4" s="269"/>
      <c r="D4" s="269"/>
      <c r="E4" s="45"/>
    </row>
    <row r="5" spans="1:16" s="47" customFormat="1" ht="36.75" customHeight="1" x14ac:dyDescent="0.3">
      <c r="A5" s="270" t="s">
        <v>60</v>
      </c>
      <c r="B5" s="270"/>
      <c r="C5" s="270"/>
      <c r="D5" s="270"/>
      <c r="E5" s="46"/>
    </row>
    <row r="6" spans="1:16" s="47" customFormat="1" ht="17.25" x14ac:dyDescent="0.3">
      <c r="A6" s="48" t="s">
        <v>61</v>
      </c>
      <c r="B6" s="49"/>
      <c r="C6" s="50"/>
      <c r="D6" s="50"/>
      <c r="E6" s="50"/>
    </row>
    <row r="7" spans="1:16" s="47" customFormat="1" ht="17.25" x14ac:dyDescent="0.3">
      <c r="A7" s="269" t="s">
        <v>212</v>
      </c>
      <c r="B7" s="269"/>
      <c r="C7" s="269"/>
      <c r="D7" s="51"/>
      <c r="E7" s="52"/>
    </row>
    <row r="8" spans="1:16" s="47" customFormat="1" ht="17.25" x14ac:dyDescent="0.3">
      <c r="A8" s="269" t="s">
        <v>213</v>
      </c>
      <c r="B8" s="269"/>
      <c r="C8" s="269"/>
      <c r="D8" s="53"/>
      <c r="E8" s="52"/>
    </row>
    <row r="9" spans="1:16" ht="16.5" x14ac:dyDescent="0.3">
      <c r="A9" s="5"/>
      <c r="B9" s="4"/>
      <c r="C9" s="18"/>
      <c r="D9" s="4"/>
      <c r="E9" s="6"/>
      <c r="F9" s="6"/>
      <c r="G9" s="6"/>
      <c r="H9" s="6"/>
      <c r="I9" s="3"/>
      <c r="J9" s="2"/>
      <c r="K9" s="37"/>
      <c r="L9" s="2"/>
      <c r="M9" s="2"/>
    </row>
    <row r="10" spans="1:16" ht="16.5" x14ac:dyDescent="0.2">
      <c r="A10" s="275" t="s">
        <v>211</v>
      </c>
      <c r="B10" s="275"/>
      <c r="C10" s="275"/>
      <c r="D10" s="275"/>
      <c r="E10" s="275"/>
    </row>
    <row r="11" spans="1:16" s="220" customFormat="1" ht="15.75" x14ac:dyDescent="0.25">
      <c r="A11" s="219"/>
      <c r="D11" s="221"/>
      <c r="E11" s="221"/>
      <c r="K11" s="222"/>
      <c r="O11" s="223" t="s">
        <v>14</v>
      </c>
      <c r="P11" s="224">
        <f>P35</f>
        <v>0</v>
      </c>
    </row>
    <row r="12" spans="1:16" s="220" customFormat="1" ht="16.5" thickBot="1" x14ac:dyDescent="0.3">
      <c r="A12" s="225" t="s">
        <v>232</v>
      </c>
      <c r="D12" s="221"/>
      <c r="E12" s="221"/>
      <c r="I12" s="226"/>
      <c r="J12" s="226"/>
      <c r="K12" s="227"/>
      <c r="L12" s="228"/>
      <c r="M12" s="228"/>
      <c r="N12" s="228"/>
      <c r="O12" s="223" t="s">
        <v>15</v>
      </c>
      <c r="P12" s="229">
        <f>L35</f>
        <v>0</v>
      </c>
    </row>
    <row r="13" spans="1:16" ht="12.75" customHeight="1" x14ac:dyDescent="0.2">
      <c r="A13" s="273" t="s">
        <v>5</v>
      </c>
      <c r="B13" s="276" t="s">
        <v>0</v>
      </c>
      <c r="C13" s="278" t="s">
        <v>182</v>
      </c>
      <c r="D13" s="280" t="s">
        <v>1</v>
      </c>
      <c r="E13" s="280" t="s">
        <v>183</v>
      </c>
      <c r="F13" s="282" t="s">
        <v>2</v>
      </c>
      <c r="G13" s="282"/>
      <c r="H13" s="282"/>
      <c r="I13" s="282"/>
      <c r="J13" s="282"/>
      <c r="K13" s="283"/>
      <c r="L13" s="284" t="s">
        <v>3</v>
      </c>
      <c r="M13" s="282"/>
      <c r="N13" s="282"/>
      <c r="O13" s="282"/>
      <c r="P13" s="283"/>
    </row>
    <row r="14" spans="1:16" ht="51.75" thickBot="1" x14ac:dyDescent="0.25">
      <c r="A14" s="274"/>
      <c r="B14" s="277"/>
      <c r="C14" s="279"/>
      <c r="D14" s="281"/>
      <c r="E14" s="281"/>
      <c r="F14" s="11" t="s">
        <v>6</v>
      </c>
      <c r="G14" s="20" t="s">
        <v>184</v>
      </c>
      <c r="H14" s="20" t="s">
        <v>185</v>
      </c>
      <c r="I14" s="20" t="s">
        <v>186</v>
      </c>
      <c r="J14" s="20" t="s">
        <v>187</v>
      </c>
      <c r="K14" s="10" t="s">
        <v>188</v>
      </c>
      <c r="L14" s="11" t="s">
        <v>7</v>
      </c>
      <c r="M14" s="20" t="s">
        <v>185</v>
      </c>
      <c r="N14" s="20" t="s">
        <v>186</v>
      </c>
      <c r="O14" s="14" t="s">
        <v>187</v>
      </c>
      <c r="P14" s="12" t="s">
        <v>189</v>
      </c>
    </row>
    <row r="15" spans="1:16" ht="14.25" thickBot="1" x14ac:dyDescent="0.3">
      <c r="A15" s="114">
        <v>1</v>
      </c>
      <c r="B15" s="114">
        <v>2</v>
      </c>
      <c r="C15" s="128">
        <v>3</v>
      </c>
      <c r="D15" s="114">
        <v>4</v>
      </c>
      <c r="E15" s="114">
        <v>5</v>
      </c>
      <c r="F15" s="114">
        <v>6</v>
      </c>
      <c r="G15" s="114">
        <v>7</v>
      </c>
      <c r="H15" s="114">
        <v>8</v>
      </c>
      <c r="I15" s="114">
        <v>9</v>
      </c>
      <c r="J15" s="114">
        <v>10</v>
      </c>
      <c r="K15" s="115">
        <v>11</v>
      </c>
      <c r="L15" s="114">
        <v>12</v>
      </c>
      <c r="M15" s="114">
        <v>13</v>
      </c>
      <c r="N15" s="114">
        <v>14</v>
      </c>
      <c r="O15" s="114">
        <v>15</v>
      </c>
      <c r="P15" s="114">
        <v>16</v>
      </c>
    </row>
    <row r="16" spans="1:16" x14ac:dyDescent="0.2">
      <c r="A16" s="129">
        <v>1</v>
      </c>
      <c r="B16" s="117"/>
      <c r="C16" s="130" t="s">
        <v>20</v>
      </c>
      <c r="D16" s="127"/>
      <c r="E16" s="127"/>
      <c r="F16" s="116"/>
      <c r="G16" s="117"/>
      <c r="H16" s="117"/>
      <c r="I16" s="117"/>
      <c r="J16" s="117"/>
      <c r="K16" s="124"/>
      <c r="L16" s="116"/>
      <c r="M16" s="117"/>
      <c r="N16" s="117"/>
      <c r="O16" s="117"/>
      <c r="P16" s="118"/>
    </row>
    <row r="17" spans="1:16" x14ac:dyDescent="0.2">
      <c r="A17" s="131" t="s">
        <v>8</v>
      </c>
      <c r="B17" s="103" t="s">
        <v>9</v>
      </c>
      <c r="C17" s="132" t="s">
        <v>63</v>
      </c>
      <c r="D17" s="109" t="s">
        <v>4</v>
      </c>
      <c r="E17" s="112">
        <v>147</v>
      </c>
      <c r="F17" s="119"/>
      <c r="G17" s="102"/>
      <c r="H17" s="102"/>
      <c r="I17" s="102"/>
      <c r="J17" s="102"/>
      <c r="K17" s="125"/>
      <c r="L17" s="119"/>
      <c r="M17" s="102"/>
      <c r="N17" s="102"/>
      <c r="O17" s="102"/>
      <c r="P17" s="120">
        <f t="shared" ref="P17:P33" si="0">E17*K17</f>
        <v>0</v>
      </c>
    </row>
    <row r="18" spans="1:16" x14ac:dyDescent="0.2">
      <c r="A18" s="131" t="s">
        <v>12</v>
      </c>
      <c r="B18" s="103" t="s">
        <v>9</v>
      </c>
      <c r="C18" s="133" t="s">
        <v>17</v>
      </c>
      <c r="D18" s="109" t="s">
        <v>64</v>
      </c>
      <c r="E18" s="113">
        <v>1</v>
      </c>
      <c r="F18" s="119"/>
      <c r="G18" s="102"/>
      <c r="H18" s="102"/>
      <c r="I18" s="102"/>
      <c r="J18" s="102"/>
      <c r="K18" s="125"/>
      <c r="L18" s="119"/>
      <c r="M18" s="102"/>
      <c r="N18" s="102"/>
      <c r="O18" s="102"/>
      <c r="P18" s="120">
        <f t="shared" si="0"/>
        <v>0</v>
      </c>
    </row>
    <row r="19" spans="1:16" ht="25.5" x14ac:dyDescent="0.2">
      <c r="A19" s="131" t="s">
        <v>26</v>
      </c>
      <c r="B19" s="103" t="s">
        <v>9</v>
      </c>
      <c r="C19" s="133" t="s">
        <v>65</v>
      </c>
      <c r="D19" s="109" t="s">
        <v>10</v>
      </c>
      <c r="E19" s="113">
        <v>1298</v>
      </c>
      <c r="F19" s="119"/>
      <c r="G19" s="102"/>
      <c r="H19" s="102"/>
      <c r="I19" s="102"/>
      <c r="J19" s="102"/>
      <c r="K19" s="125"/>
      <c r="L19" s="119"/>
      <c r="M19" s="102"/>
      <c r="N19" s="102"/>
      <c r="O19" s="102"/>
      <c r="P19" s="120">
        <f t="shared" si="0"/>
        <v>0</v>
      </c>
    </row>
    <row r="20" spans="1:16" ht="25.5" x14ac:dyDescent="0.2">
      <c r="A20" s="131" t="s">
        <v>27</v>
      </c>
      <c r="B20" s="103" t="s">
        <v>9</v>
      </c>
      <c r="C20" s="133" t="s">
        <v>66</v>
      </c>
      <c r="D20" s="109" t="s">
        <v>10</v>
      </c>
      <c r="E20" s="113">
        <v>191</v>
      </c>
      <c r="F20" s="119"/>
      <c r="G20" s="102"/>
      <c r="H20" s="102"/>
      <c r="I20" s="102"/>
      <c r="J20" s="102"/>
      <c r="K20" s="125"/>
      <c r="L20" s="119"/>
      <c r="M20" s="102"/>
      <c r="N20" s="102"/>
      <c r="O20" s="102"/>
      <c r="P20" s="120">
        <f t="shared" si="0"/>
        <v>0</v>
      </c>
    </row>
    <row r="21" spans="1:16" x14ac:dyDescent="0.2">
      <c r="A21" s="131" t="s">
        <v>28</v>
      </c>
      <c r="B21" s="103" t="s">
        <v>9</v>
      </c>
      <c r="C21" s="133" t="s">
        <v>67</v>
      </c>
      <c r="D21" s="109" t="s">
        <v>4</v>
      </c>
      <c r="E21" s="113">
        <v>329</v>
      </c>
      <c r="F21" s="119"/>
      <c r="G21" s="102"/>
      <c r="H21" s="102"/>
      <c r="I21" s="102"/>
      <c r="J21" s="102"/>
      <c r="K21" s="125"/>
      <c r="L21" s="119"/>
      <c r="M21" s="102"/>
      <c r="N21" s="102"/>
      <c r="O21" s="102"/>
      <c r="P21" s="120">
        <f t="shared" si="0"/>
        <v>0</v>
      </c>
    </row>
    <row r="22" spans="1:16" x14ac:dyDescent="0.2">
      <c r="A22" s="131" t="s">
        <v>29</v>
      </c>
      <c r="B22" s="103" t="s">
        <v>9</v>
      </c>
      <c r="C22" s="133" t="s">
        <v>68</v>
      </c>
      <c r="D22" s="109" t="s">
        <v>4</v>
      </c>
      <c r="E22" s="113">
        <v>144</v>
      </c>
      <c r="F22" s="119"/>
      <c r="G22" s="102"/>
      <c r="H22" s="102"/>
      <c r="I22" s="102"/>
      <c r="J22" s="102"/>
      <c r="K22" s="125"/>
      <c r="L22" s="119"/>
      <c r="M22" s="102"/>
      <c r="N22" s="102"/>
      <c r="O22" s="102"/>
      <c r="P22" s="120">
        <f t="shared" si="0"/>
        <v>0</v>
      </c>
    </row>
    <row r="23" spans="1:16" x14ac:dyDescent="0.2">
      <c r="A23" s="131" t="s">
        <v>30</v>
      </c>
      <c r="B23" s="103" t="s">
        <v>9</v>
      </c>
      <c r="C23" s="133" t="s">
        <v>69</v>
      </c>
      <c r="D23" s="109" t="s">
        <v>38</v>
      </c>
      <c r="E23" s="113">
        <v>9</v>
      </c>
      <c r="F23" s="119"/>
      <c r="G23" s="102"/>
      <c r="H23" s="102"/>
      <c r="I23" s="102"/>
      <c r="J23" s="102"/>
      <c r="K23" s="125"/>
      <c r="L23" s="119"/>
      <c r="M23" s="102"/>
      <c r="N23" s="102"/>
      <c r="O23" s="102"/>
      <c r="P23" s="120">
        <f t="shared" si="0"/>
        <v>0</v>
      </c>
    </row>
    <row r="24" spans="1:16" x14ac:dyDescent="0.2">
      <c r="A24" s="131" t="s">
        <v>31</v>
      </c>
      <c r="B24" s="103" t="s">
        <v>9</v>
      </c>
      <c r="C24" s="133" t="s">
        <v>51</v>
      </c>
      <c r="D24" s="109" t="s">
        <v>38</v>
      </c>
      <c r="E24" s="113">
        <v>12</v>
      </c>
      <c r="F24" s="119"/>
      <c r="G24" s="102"/>
      <c r="H24" s="102"/>
      <c r="I24" s="102"/>
      <c r="J24" s="102"/>
      <c r="K24" s="125"/>
      <c r="L24" s="119"/>
      <c r="M24" s="102"/>
      <c r="N24" s="102"/>
      <c r="O24" s="102"/>
      <c r="P24" s="120">
        <f t="shared" si="0"/>
        <v>0</v>
      </c>
    </row>
    <row r="25" spans="1:16" ht="25.5" x14ac:dyDescent="0.2">
      <c r="A25" s="131" t="s">
        <v>36</v>
      </c>
      <c r="B25" s="103" t="s">
        <v>9</v>
      </c>
      <c r="C25" s="133" t="s">
        <v>70</v>
      </c>
      <c r="D25" s="109" t="s">
        <v>38</v>
      </c>
      <c r="E25" s="113">
        <v>11</v>
      </c>
      <c r="F25" s="119"/>
      <c r="G25" s="102"/>
      <c r="H25" s="102"/>
      <c r="I25" s="102"/>
      <c r="J25" s="102"/>
      <c r="K25" s="125"/>
      <c r="L25" s="119"/>
      <c r="M25" s="102"/>
      <c r="N25" s="102"/>
      <c r="O25" s="102"/>
      <c r="P25" s="120">
        <f t="shared" si="0"/>
        <v>0</v>
      </c>
    </row>
    <row r="26" spans="1:16" x14ac:dyDescent="0.2">
      <c r="A26" s="131" t="s">
        <v>48</v>
      </c>
      <c r="B26" s="103" t="s">
        <v>9</v>
      </c>
      <c r="C26" s="133" t="s">
        <v>71</v>
      </c>
      <c r="D26" s="109" t="s">
        <v>10</v>
      </c>
      <c r="E26" s="112">
        <v>167</v>
      </c>
      <c r="F26" s="119"/>
      <c r="G26" s="102"/>
      <c r="H26" s="102"/>
      <c r="I26" s="102"/>
      <c r="J26" s="102"/>
      <c r="K26" s="125"/>
      <c r="L26" s="119"/>
      <c r="M26" s="102"/>
      <c r="N26" s="102"/>
      <c r="O26" s="102"/>
      <c r="P26" s="120">
        <f t="shared" si="0"/>
        <v>0</v>
      </c>
    </row>
    <row r="27" spans="1:16" x14ac:dyDescent="0.2">
      <c r="A27" s="131" t="s">
        <v>49</v>
      </c>
      <c r="B27" s="103" t="s">
        <v>9</v>
      </c>
      <c r="C27" s="133" t="s">
        <v>72</v>
      </c>
      <c r="D27" s="109" t="s">
        <v>10</v>
      </c>
      <c r="E27" s="112">
        <v>38</v>
      </c>
      <c r="F27" s="119"/>
      <c r="G27" s="102"/>
      <c r="H27" s="102"/>
      <c r="I27" s="102"/>
      <c r="J27" s="102"/>
      <c r="K27" s="125"/>
      <c r="L27" s="119"/>
      <c r="M27" s="102"/>
      <c r="N27" s="102"/>
      <c r="O27" s="102"/>
      <c r="P27" s="120">
        <f t="shared" si="0"/>
        <v>0</v>
      </c>
    </row>
    <row r="28" spans="1:16" ht="25.5" x14ac:dyDescent="0.2">
      <c r="A28" s="131" t="s">
        <v>50</v>
      </c>
      <c r="B28" s="103" t="s">
        <v>9</v>
      </c>
      <c r="C28" s="133" t="s">
        <v>73</v>
      </c>
      <c r="D28" s="109" t="s">
        <v>10</v>
      </c>
      <c r="E28" s="113">
        <v>10</v>
      </c>
      <c r="F28" s="119"/>
      <c r="G28" s="102"/>
      <c r="H28" s="102"/>
      <c r="I28" s="102"/>
      <c r="J28" s="102"/>
      <c r="K28" s="125"/>
      <c r="L28" s="119"/>
      <c r="M28" s="102"/>
      <c r="N28" s="102"/>
      <c r="O28" s="102"/>
      <c r="P28" s="120">
        <f t="shared" si="0"/>
        <v>0</v>
      </c>
    </row>
    <row r="29" spans="1:16" ht="25.5" x14ac:dyDescent="0.2">
      <c r="A29" s="131" t="s">
        <v>79</v>
      </c>
      <c r="B29" s="103" t="s">
        <v>9</v>
      </c>
      <c r="C29" s="133" t="s">
        <v>74</v>
      </c>
      <c r="D29" s="109" t="s">
        <v>10</v>
      </c>
      <c r="E29" s="112">
        <v>191</v>
      </c>
      <c r="F29" s="119"/>
      <c r="G29" s="102"/>
      <c r="H29" s="102"/>
      <c r="I29" s="102"/>
      <c r="J29" s="102"/>
      <c r="K29" s="125"/>
      <c r="L29" s="119"/>
      <c r="M29" s="102"/>
      <c r="N29" s="102"/>
      <c r="O29" s="102"/>
      <c r="P29" s="120">
        <f t="shared" si="0"/>
        <v>0</v>
      </c>
    </row>
    <row r="30" spans="1:16" x14ac:dyDescent="0.2">
      <c r="A30" s="131" t="s">
        <v>80</v>
      </c>
      <c r="B30" s="103" t="s">
        <v>9</v>
      </c>
      <c r="C30" s="134" t="s">
        <v>75</v>
      </c>
      <c r="D30" s="110" t="s">
        <v>38</v>
      </c>
      <c r="E30" s="110">
        <v>1</v>
      </c>
      <c r="F30" s="119"/>
      <c r="G30" s="102"/>
      <c r="H30" s="102"/>
      <c r="I30" s="102"/>
      <c r="J30" s="102"/>
      <c r="K30" s="125"/>
      <c r="L30" s="119"/>
      <c r="M30" s="102"/>
      <c r="N30" s="102"/>
      <c r="O30" s="102"/>
      <c r="P30" s="120">
        <f t="shared" si="0"/>
        <v>0</v>
      </c>
    </row>
    <row r="31" spans="1:16" ht="25.5" x14ac:dyDescent="0.2">
      <c r="A31" s="131" t="s">
        <v>81</v>
      </c>
      <c r="B31" s="103" t="s">
        <v>9</v>
      </c>
      <c r="C31" s="134" t="s">
        <v>76</v>
      </c>
      <c r="D31" s="110" t="s">
        <v>38</v>
      </c>
      <c r="E31" s="110">
        <v>4</v>
      </c>
      <c r="F31" s="119"/>
      <c r="G31" s="102"/>
      <c r="H31" s="102"/>
      <c r="I31" s="102"/>
      <c r="J31" s="102"/>
      <c r="K31" s="125"/>
      <c r="L31" s="119"/>
      <c r="M31" s="102"/>
      <c r="N31" s="102"/>
      <c r="O31" s="102"/>
      <c r="P31" s="120">
        <f t="shared" si="0"/>
        <v>0</v>
      </c>
    </row>
    <row r="32" spans="1:16" x14ac:dyDescent="0.2">
      <c r="A32" s="131" t="s">
        <v>82</v>
      </c>
      <c r="B32" s="103" t="s">
        <v>9</v>
      </c>
      <c r="C32" s="133" t="s">
        <v>77</v>
      </c>
      <c r="D32" s="109" t="s">
        <v>4</v>
      </c>
      <c r="E32" s="113">
        <v>45</v>
      </c>
      <c r="F32" s="119"/>
      <c r="G32" s="102"/>
      <c r="H32" s="102"/>
      <c r="I32" s="102"/>
      <c r="J32" s="102"/>
      <c r="K32" s="125"/>
      <c r="L32" s="119"/>
      <c r="M32" s="102"/>
      <c r="N32" s="102"/>
      <c r="O32" s="102"/>
      <c r="P32" s="120">
        <f t="shared" si="0"/>
        <v>0</v>
      </c>
    </row>
    <row r="33" spans="1:17" ht="25.5" x14ac:dyDescent="0.2">
      <c r="A33" s="131" t="s">
        <v>83</v>
      </c>
      <c r="B33" s="103" t="s">
        <v>9</v>
      </c>
      <c r="C33" s="133" t="s">
        <v>78</v>
      </c>
      <c r="D33" s="109" t="s">
        <v>4</v>
      </c>
      <c r="E33" s="113">
        <v>23</v>
      </c>
      <c r="F33" s="119"/>
      <c r="G33" s="102"/>
      <c r="H33" s="102"/>
      <c r="I33" s="102"/>
      <c r="J33" s="102"/>
      <c r="K33" s="125"/>
      <c r="L33" s="119"/>
      <c r="M33" s="102"/>
      <c r="N33" s="102"/>
      <c r="O33" s="102"/>
      <c r="P33" s="120">
        <f t="shared" si="0"/>
        <v>0</v>
      </c>
    </row>
    <row r="34" spans="1:17" ht="14.25" customHeight="1" thickBot="1" x14ac:dyDescent="0.25">
      <c r="A34" s="135"/>
      <c r="B34" s="136"/>
      <c r="C34" s="137"/>
      <c r="D34" s="111"/>
      <c r="E34" s="111"/>
      <c r="F34" s="121"/>
      <c r="G34" s="122"/>
      <c r="H34" s="122"/>
      <c r="I34" s="122"/>
      <c r="J34" s="122"/>
      <c r="K34" s="126"/>
      <c r="L34" s="121"/>
      <c r="M34" s="122"/>
      <c r="N34" s="122"/>
      <c r="O34" s="122"/>
      <c r="P34" s="123"/>
      <c r="Q34" s="16"/>
    </row>
    <row r="35" spans="1:17" ht="13.5" thickBot="1" x14ac:dyDescent="0.25">
      <c r="A35" s="106"/>
      <c r="B35" s="107"/>
      <c r="C35" s="108"/>
      <c r="D35" s="272" t="s">
        <v>208</v>
      </c>
      <c r="E35" s="272"/>
      <c r="F35" s="272"/>
      <c r="G35" s="272"/>
      <c r="H35" s="272"/>
      <c r="I35" s="272"/>
      <c r="J35" s="272"/>
      <c r="K35" s="272"/>
      <c r="L35" s="138"/>
      <c r="M35" s="139"/>
      <c r="N35" s="139"/>
      <c r="O35" s="139"/>
      <c r="P35" s="140"/>
      <c r="Q35" s="16"/>
    </row>
    <row r="36" spans="1:17" x14ac:dyDescent="0.2">
      <c r="A36" s="27"/>
      <c r="B36" s="27"/>
      <c r="C36" s="28"/>
      <c r="D36" s="1"/>
      <c r="E36" s="27"/>
      <c r="F36" s="16"/>
      <c r="G36" s="16"/>
      <c r="H36" s="16"/>
      <c r="I36" s="16"/>
      <c r="J36" s="16"/>
      <c r="K36" s="39"/>
      <c r="L36" s="16"/>
      <c r="M36" s="16"/>
      <c r="N36" s="16"/>
      <c r="O36" s="16"/>
      <c r="P36" s="29">
        <f>SUM(P17:P33)</f>
        <v>0</v>
      </c>
      <c r="Q36" s="16"/>
    </row>
    <row r="37" spans="1:17" x14ac:dyDescent="0.2">
      <c r="A37" s="27"/>
      <c r="B37" s="27"/>
      <c r="C37" s="7"/>
      <c r="D37" s="42"/>
      <c r="E37" s="27"/>
      <c r="F37" s="16"/>
      <c r="G37" s="16"/>
      <c r="H37" s="16"/>
      <c r="I37" s="16"/>
      <c r="J37" s="16"/>
      <c r="K37" s="39"/>
      <c r="L37" s="16"/>
      <c r="M37" s="16"/>
      <c r="N37" s="16"/>
      <c r="O37" s="16"/>
      <c r="P37" s="30">
        <f>P36*0.03</f>
        <v>0</v>
      </c>
      <c r="Q37" s="16"/>
    </row>
    <row r="38" spans="1:17" x14ac:dyDescent="0.2">
      <c r="A38" s="27"/>
      <c r="B38" s="27"/>
      <c r="C38" s="28"/>
      <c r="D38" s="1"/>
      <c r="E38" s="43"/>
      <c r="F38" s="8"/>
      <c r="G38" s="8"/>
      <c r="H38" s="16"/>
      <c r="I38" s="16"/>
      <c r="J38" s="8"/>
      <c r="K38" s="40"/>
      <c r="L38" s="17"/>
      <c r="M38" s="17"/>
      <c r="N38" s="17"/>
      <c r="O38" s="17"/>
      <c r="P38" s="31">
        <f>P36+P37</f>
        <v>0</v>
      </c>
      <c r="Q38" s="16"/>
    </row>
    <row r="39" spans="1:17" x14ac:dyDescent="0.2">
      <c r="A39" s="27"/>
      <c r="B39" s="27"/>
      <c r="C39" s="28"/>
      <c r="D39" s="1"/>
      <c r="E39" s="27"/>
      <c r="F39" s="16"/>
      <c r="G39" s="16"/>
      <c r="H39" s="16"/>
      <c r="I39" s="16"/>
      <c r="J39" s="16"/>
      <c r="K39" s="39"/>
      <c r="L39" s="16"/>
      <c r="M39" s="16"/>
      <c r="N39" s="16"/>
      <c r="O39" s="16"/>
      <c r="P39" s="29"/>
      <c r="Q39" s="16"/>
    </row>
    <row r="40" spans="1:17" x14ac:dyDescent="0.2">
      <c r="A40" s="27"/>
      <c r="B40" s="27"/>
      <c r="C40" s="28"/>
      <c r="D40" s="1"/>
      <c r="E40" s="27"/>
      <c r="F40" s="16"/>
      <c r="G40" s="16"/>
      <c r="H40" s="16"/>
      <c r="I40" s="16"/>
      <c r="J40" s="16"/>
      <c r="K40" s="39"/>
      <c r="L40" s="16"/>
      <c r="M40" s="16"/>
      <c r="N40" s="16"/>
      <c r="O40" s="16"/>
      <c r="P40" s="29"/>
      <c r="Q40" s="16"/>
    </row>
    <row r="41" spans="1:17" x14ac:dyDescent="0.2">
      <c r="D41" s="9"/>
      <c r="G41" s="7"/>
      <c r="H41" s="16"/>
      <c r="I41" s="16"/>
      <c r="J41" s="8"/>
      <c r="K41" s="40"/>
      <c r="L41" s="17"/>
      <c r="M41" s="17"/>
      <c r="N41" s="17"/>
      <c r="O41" s="17"/>
      <c r="P41" s="31"/>
    </row>
    <row r="42" spans="1:17" x14ac:dyDescent="0.2">
      <c r="A42" s="23" t="s">
        <v>13</v>
      </c>
      <c r="B42" s="23"/>
      <c r="C42" s="23"/>
      <c r="D42" s="25"/>
      <c r="E42" s="24"/>
      <c r="F42" s="23"/>
      <c r="G42" s="23"/>
      <c r="H42" s="16"/>
      <c r="I42" s="16"/>
      <c r="J42" s="16"/>
      <c r="K42" s="39"/>
      <c r="L42" s="16"/>
      <c r="M42" s="16"/>
      <c r="N42" s="16"/>
      <c r="O42" s="16"/>
      <c r="P42" s="7"/>
      <c r="Q42" s="16"/>
    </row>
    <row r="43" spans="1:17" ht="13.5" x14ac:dyDescent="0.25">
      <c r="A43" s="8"/>
      <c r="D43" s="9"/>
      <c r="E43" s="88" t="s">
        <v>46</v>
      </c>
      <c r="H43" s="16"/>
      <c r="I43" s="16"/>
      <c r="J43" s="16"/>
      <c r="K43" s="39"/>
      <c r="L43" s="16"/>
      <c r="M43" s="16"/>
      <c r="N43" s="16"/>
      <c r="O43" s="16"/>
      <c r="P43" s="16"/>
    </row>
    <row r="44" spans="1:17" ht="15.75" x14ac:dyDescent="0.25">
      <c r="A44" s="26"/>
      <c r="B44" s="21"/>
      <c r="C44" s="21"/>
      <c r="D44" s="21"/>
      <c r="E44" s="21"/>
      <c r="F44" s="21"/>
      <c r="G44" s="22"/>
      <c r="H44" s="16"/>
      <c r="I44" s="16"/>
      <c r="J44" s="16"/>
      <c r="K44" s="39"/>
      <c r="L44" s="16"/>
      <c r="M44" s="16"/>
      <c r="N44" s="16"/>
      <c r="O44" s="16"/>
      <c r="P44" s="16"/>
    </row>
    <row r="46" spans="1:17" x14ac:dyDescent="0.2">
      <c r="A46" s="23" t="s">
        <v>209</v>
      </c>
      <c r="B46" s="23"/>
      <c r="C46" s="23"/>
      <c r="D46" s="25"/>
      <c r="E46" s="24"/>
      <c r="F46" s="23"/>
      <c r="G46" s="23"/>
    </row>
    <row r="47" spans="1:17" ht="13.5" x14ac:dyDescent="0.25">
      <c r="A47" s="8"/>
      <c r="D47" s="9"/>
      <c r="E47" s="88" t="s">
        <v>210</v>
      </c>
    </row>
    <row r="51" spans="1:5" ht="15.75" x14ac:dyDescent="0.25">
      <c r="A51" s="259" t="s">
        <v>220</v>
      </c>
      <c r="B51" s="259"/>
      <c r="C51" s="260"/>
      <c r="D51" s="260"/>
      <c r="E51" s="260"/>
    </row>
    <row r="52" spans="1:5" x14ac:dyDescent="0.2">
      <c r="A52" s="265" t="s">
        <v>221</v>
      </c>
      <c r="B52" s="265"/>
      <c r="C52" s="265"/>
      <c r="D52" s="265"/>
      <c r="E52" s="265"/>
    </row>
    <row r="53" spans="1:5" x14ac:dyDescent="0.2">
      <c r="A53" s="265" t="s">
        <v>222</v>
      </c>
      <c r="B53" s="265"/>
      <c r="C53" s="265"/>
      <c r="D53" s="265"/>
      <c r="E53" s="265"/>
    </row>
    <row r="54" spans="1:5" x14ac:dyDescent="0.2">
      <c r="A54" s="266" t="s">
        <v>223</v>
      </c>
      <c r="B54" s="266"/>
      <c r="C54" s="266"/>
      <c r="D54" s="266"/>
      <c r="E54" s="266"/>
    </row>
    <row r="55" spans="1:5" x14ac:dyDescent="0.2">
      <c r="A55" s="261" t="s">
        <v>224</v>
      </c>
      <c r="B55" s="261"/>
      <c r="C55" s="260"/>
      <c r="D55" s="260"/>
      <c r="E55" s="260"/>
    </row>
    <row r="56" spans="1:5" ht="15" x14ac:dyDescent="0.25">
      <c r="A56" s="261" t="s">
        <v>225</v>
      </c>
      <c r="B56" s="261"/>
      <c r="C56" s="262"/>
      <c r="D56" s="263"/>
      <c r="E56" s="263"/>
    </row>
    <row r="57" spans="1:5" ht="15" x14ac:dyDescent="0.25">
      <c r="A57" s="261" t="s">
        <v>226</v>
      </c>
      <c r="B57" s="261"/>
      <c r="C57" s="262"/>
      <c r="D57" s="263"/>
      <c r="E57" s="263"/>
    </row>
    <row r="58" spans="1:5" ht="15" x14ac:dyDescent="0.25">
      <c r="A58" s="261" t="s">
        <v>227</v>
      </c>
      <c r="B58" s="261"/>
      <c r="C58" s="262"/>
      <c r="D58" s="263"/>
      <c r="E58" s="263"/>
    </row>
    <row r="59" spans="1:5" x14ac:dyDescent="0.2">
      <c r="A59" s="267" t="s">
        <v>228</v>
      </c>
      <c r="B59" s="267"/>
      <c r="C59" s="267"/>
      <c r="D59" s="267"/>
      <c r="E59" s="267"/>
    </row>
    <row r="60" spans="1:5" x14ac:dyDescent="0.2">
      <c r="A60" s="267"/>
      <c r="B60" s="267"/>
      <c r="C60" s="267"/>
      <c r="D60" s="267"/>
      <c r="E60" s="267"/>
    </row>
  </sheetData>
  <mergeCells count="20">
    <mergeCell ref="D13:D14"/>
    <mergeCell ref="E13:E14"/>
    <mergeCell ref="F13:K13"/>
    <mergeCell ref="L13:P13"/>
    <mergeCell ref="A52:E52"/>
    <mergeCell ref="A53:E53"/>
    <mergeCell ref="A54:E54"/>
    <mergeCell ref="A59:E60"/>
    <mergeCell ref="A1:P1"/>
    <mergeCell ref="A4:D4"/>
    <mergeCell ref="A5:D5"/>
    <mergeCell ref="A7:C7"/>
    <mergeCell ref="A8:C8"/>
    <mergeCell ref="B3:P3"/>
    <mergeCell ref="A2:P2"/>
    <mergeCell ref="D35:K35"/>
    <mergeCell ref="A13:A14"/>
    <mergeCell ref="A10:E10"/>
    <mergeCell ref="B13:B14"/>
    <mergeCell ref="C13:C14"/>
  </mergeCells>
  <pageMargins left="0.51181102362204722" right="0.51181102362204722" top="0.6" bottom="0.35433070866141736" header="0.31496062992125984" footer="0.31496062992125984"/>
  <pageSetup paperSize="9" scale="70"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9"/>
  <sheetViews>
    <sheetView showZeros="0" zoomScaleNormal="100" zoomScaleSheetLayoutView="106" workbookViewId="0">
      <selection activeCell="A12" sqref="A12"/>
    </sheetView>
  </sheetViews>
  <sheetFormatPr defaultRowHeight="12.75" x14ac:dyDescent="0.2"/>
  <cols>
    <col min="1" max="1" width="7.5703125" style="15" customWidth="1"/>
    <col min="2" max="2" width="9.7109375" style="15" customWidth="1"/>
    <col min="3" max="3" width="54.42578125" style="15" customWidth="1"/>
    <col min="4" max="4" width="9.85546875" style="15" customWidth="1"/>
    <col min="5" max="5" width="8.85546875" style="15" customWidth="1"/>
    <col min="6" max="10" width="9.140625" style="15" customWidth="1"/>
    <col min="11" max="11" width="9.140625" style="38" customWidth="1"/>
    <col min="12" max="15" width="9.140625" style="15" customWidth="1"/>
    <col min="16" max="16" width="10.7109375" style="15" customWidth="1"/>
    <col min="17" max="16384" width="9.140625" style="15"/>
  </cols>
  <sheetData>
    <row r="1" spans="1:16" s="16" customFormat="1" ht="20.100000000000001" customHeight="1" x14ac:dyDescent="0.2">
      <c r="A1" s="268" t="s">
        <v>53</v>
      </c>
      <c r="B1" s="268"/>
      <c r="C1" s="268"/>
      <c r="D1" s="268"/>
      <c r="E1" s="268"/>
      <c r="F1" s="268"/>
      <c r="G1" s="268"/>
      <c r="H1" s="268"/>
      <c r="I1" s="268"/>
      <c r="J1" s="268"/>
      <c r="K1" s="268"/>
      <c r="L1" s="268"/>
      <c r="M1" s="268"/>
      <c r="N1" s="268"/>
      <c r="O1" s="268"/>
      <c r="P1" s="268"/>
    </row>
    <row r="2" spans="1:16" s="16" customFormat="1" ht="18" customHeight="1" x14ac:dyDescent="0.25">
      <c r="A2" s="271" t="s">
        <v>54</v>
      </c>
      <c r="B2" s="271"/>
      <c r="C2" s="271"/>
      <c r="D2" s="271"/>
      <c r="E2" s="271"/>
      <c r="F2" s="271"/>
      <c r="G2" s="271"/>
      <c r="H2" s="271"/>
      <c r="I2" s="271"/>
      <c r="J2" s="271"/>
      <c r="K2" s="271"/>
      <c r="L2" s="271"/>
      <c r="M2" s="271"/>
      <c r="N2" s="271"/>
      <c r="O2" s="271"/>
      <c r="P2" s="271"/>
    </row>
    <row r="3" spans="1:16" s="16" customFormat="1" ht="15.75" customHeight="1" x14ac:dyDescent="0.25">
      <c r="A3" s="32"/>
      <c r="B3" s="35"/>
      <c r="C3" s="34"/>
      <c r="D3" s="34"/>
      <c r="E3" s="33"/>
      <c r="F3" s="33"/>
      <c r="G3" s="33"/>
      <c r="H3" s="34"/>
      <c r="I3" s="33"/>
      <c r="J3" s="33"/>
      <c r="K3" s="36"/>
      <c r="L3" s="33"/>
      <c r="M3" s="33"/>
      <c r="N3" s="33"/>
      <c r="O3" s="2"/>
      <c r="P3" s="2"/>
    </row>
    <row r="4" spans="1:16" s="41" customFormat="1" ht="17.25" x14ac:dyDescent="0.3">
      <c r="A4" s="269" t="s">
        <v>37</v>
      </c>
      <c r="B4" s="269"/>
      <c r="C4" s="269"/>
      <c r="D4" s="269"/>
      <c r="E4" s="45"/>
    </row>
    <row r="5" spans="1:16" s="47" customFormat="1" ht="36.75" customHeight="1" x14ac:dyDescent="0.3">
      <c r="A5" s="270" t="s">
        <v>60</v>
      </c>
      <c r="B5" s="270"/>
      <c r="C5" s="270"/>
      <c r="D5" s="270"/>
      <c r="E5" s="46"/>
    </row>
    <row r="6" spans="1:16" s="47" customFormat="1" ht="17.25" x14ac:dyDescent="0.3">
      <c r="A6" s="48" t="s">
        <v>61</v>
      </c>
      <c r="B6" s="49"/>
      <c r="C6" s="50"/>
      <c r="D6" s="50"/>
      <c r="E6" s="50"/>
    </row>
    <row r="7" spans="1:16" s="47" customFormat="1" ht="17.25" x14ac:dyDescent="0.3">
      <c r="A7" s="269" t="s">
        <v>212</v>
      </c>
      <c r="B7" s="269"/>
      <c r="C7" s="269"/>
      <c r="D7" s="51"/>
      <c r="E7" s="52"/>
    </row>
    <row r="8" spans="1:16" s="47" customFormat="1" ht="17.25" x14ac:dyDescent="0.3">
      <c r="A8" s="269" t="s">
        <v>215</v>
      </c>
      <c r="B8" s="269"/>
      <c r="C8" s="269"/>
      <c r="D8" s="53"/>
      <c r="E8" s="52"/>
    </row>
    <row r="9" spans="1:16" ht="16.5" x14ac:dyDescent="0.3">
      <c r="A9" s="5"/>
      <c r="B9" s="4"/>
      <c r="C9" s="18"/>
      <c r="D9" s="4"/>
      <c r="E9" s="6"/>
      <c r="F9" s="6"/>
      <c r="G9" s="6"/>
      <c r="H9" s="6"/>
      <c r="I9" s="3"/>
      <c r="J9" s="2"/>
      <c r="K9" s="37"/>
      <c r="L9" s="2"/>
      <c r="M9" s="2"/>
    </row>
    <row r="10" spans="1:16" ht="16.5" x14ac:dyDescent="0.2">
      <c r="A10" s="275" t="s">
        <v>214</v>
      </c>
      <c r="B10" s="275"/>
      <c r="C10" s="275"/>
      <c r="D10" s="275"/>
      <c r="E10" s="275"/>
    </row>
    <row r="11" spans="1:16" s="220" customFormat="1" ht="15.75" x14ac:dyDescent="0.25">
      <c r="A11" s="219"/>
      <c r="D11" s="221"/>
      <c r="E11" s="221"/>
      <c r="K11" s="222"/>
      <c r="O11" s="223" t="s">
        <v>14</v>
      </c>
      <c r="P11" s="224">
        <f>P55</f>
        <v>0</v>
      </c>
    </row>
    <row r="12" spans="1:16" s="220" customFormat="1" ht="16.5" thickBot="1" x14ac:dyDescent="0.3">
      <c r="A12" s="225" t="s">
        <v>232</v>
      </c>
      <c r="D12" s="221"/>
      <c r="E12" s="221"/>
      <c r="I12" s="226"/>
      <c r="J12" s="226"/>
      <c r="K12" s="227"/>
      <c r="L12" s="228"/>
      <c r="M12" s="228"/>
      <c r="N12" s="228"/>
      <c r="O12" s="223" t="s">
        <v>15</v>
      </c>
      <c r="P12" s="229">
        <f>L55</f>
        <v>0</v>
      </c>
    </row>
    <row r="13" spans="1:16" ht="12.75" customHeight="1" x14ac:dyDescent="0.2">
      <c r="A13" s="273" t="s">
        <v>5</v>
      </c>
      <c r="B13" s="276" t="s">
        <v>0</v>
      </c>
      <c r="C13" s="276" t="s">
        <v>182</v>
      </c>
      <c r="D13" s="276" t="s">
        <v>1</v>
      </c>
      <c r="E13" s="285" t="s">
        <v>183</v>
      </c>
      <c r="F13" s="284" t="s">
        <v>2</v>
      </c>
      <c r="G13" s="282"/>
      <c r="H13" s="282"/>
      <c r="I13" s="282"/>
      <c r="J13" s="282"/>
      <c r="K13" s="283"/>
      <c r="L13" s="284" t="s">
        <v>3</v>
      </c>
      <c r="M13" s="282"/>
      <c r="N13" s="282"/>
      <c r="O13" s="282"/>
      <c r="P13" s="283"/>
    </row>
    <row r="14" spans="1:16" ht="51.75" thickBot="1" x14ac:dyDescent="0.25">
      <c r="A14" s="274"/>
      <c r="B14" s="277"/>
      <c r="C14" s="277"/>
      <c r="D14" s="277"/>
      <c r="E14" s="286"/>
      <c r="F14" s="13" t="s">
        <v>6</v>
      </c>
      <c r="G14" s="20" t="s">
        <v>184</v>
      </c>
      <c r="H14" s="20" t="s">
        <v>185</v>
      </c>
      <c r="I14" s="20" t="s">
        <v>186</v>
      </c>
      <c r="J14" s="20" t="s">
        <v>187</v>
      </c>
      <c r="K14" s="10" t="s">
        <v>188</v>
      </c>
      <c r="L14" s="11" t="s">
        <v>7</v>
      </c>
      <c r="M14" s="20" t="s">
        <v>185</v>
      </c>
      <c r="N14" s="20" t="s">
        <v>186</v>
      </c>
      <c r="O14" s="14" t="s">
        <v>187</v>
      </c>
      <c r="P14" s="12" t="s">
        <v>189</v>
      </c>
    </row>
    <row r="15" spans="1:16" ht="14.25" thickBot="1" x14ac:dyDescent="0.3">
      <c r="A15" s="114">
        <v>1</v>
      </c>
      <c r="B15" s="114">
        <v>2</v>
      </c>
      <c r="C15" s="114">
        <v>3</v>
      </c>
      <c r="D15" s="114">
        <v>4</v>
      </c>
      <c r="E15" s="114">
        <v>5</v>
      </c>
      <c r="F15" s="114">
        <v>6</v>
      </c>
      <c r="G15" s="114">
        <v>7</v>
      </c>
      <c r="H15" s="114">
        <v>8</v>
      </c>
      <c r="I15" s="114">
        <v>9</v>
      </c>
      <c r="J15" s="114">
        <v>10</v>
      </c>
      <c r="K15" s="115">
        <v>11</v>
      </c>
      <c r="L15" s="114">
        <v>12</v>
      </c>
      <c r="M15" s="114">
        <v>13</v>
      </c>
      <c r="N15" s="114">
        <v>14</v>
      </c>
      <c r="O15" s="114">
        <v>15</v>
      </c>
      <c r="P15" s="114">
        <v>16</v>
      </c>
    </row>
    <row r="16" spans="1:16" x14ac:dyDescent="0.2">
      <c r="A16" s="177">
        <v>2</v>
      </c>
      <c r="B16" s="178">
        <v>0</v>
      </c>
      <c r="C16" s="179" t="s">
        <v>18</v>
      </c>
      <c r="D16" s="169"/>
      <c r="E16" s="155"/>
      <c r="F16" s="146">
        <v>0</v>
      </c>
      <c r="G16" s="153">
        <v>0</v>
      </c>
      <c r="H16" s="147">
        <f>F16*G16</f>
        <v>0</v>
      </c>
      <c r="I16" s="147"/>
      <c r="J16" s="147">
        <v>0</v>
      </c>
      <c r="K16" s="148"/>
      <c r="L16" s="146"/>
      <c r="M16" s="147"/>
      <c r="N16" s="147"/>
      <c r="O16" s="147"/>
      <c r="P16" s="148">
        <f>E16*K16</f>
        <v>0</v>
      </c>
    </row>
    <row r="17" spans="1:16" x14ac:dyDescent="0.2">
      <c r="A17" s="131" t="s">
        <v>23</v>
      </c>
      <c r="B17" s="103" t="s">
        <v>9</v>
      </c>
      <c r="C17" s="180" t="s">
        <v>84</v>
      </c>
      <c r="D17" s="170" t="s">
        <v>11</v>
      </c>
      <c r="E17" s="156">
        <v>62</v>
      </c>
      <c r="F17" s="149"/>
      <c r="G17" s="142"/>
      <c r="H17" s="141"/>
      <c r="I17" s="141"/>
      <c r="J17" s="141"/>
      <c r="K17" s="120"/>
      <c r="L17" s="149"/>
      <c r="M17" s="141"/>
      <c r="N17" s="141"/>
      <c r="O17" s="141"/>
      <c r="P17" s="120">
        <f>E17*K17</f>
        <v>0</v>
      </c>
    </row>
    <row r="18" spans="1:16" x14ac:dyDescent="0.2">
      <c r="A18" s="131" t="s">
        <v>24</v>
      </c>
      <c r="B18" s="103" t="s">
        <v>9</v>
      </c>
      <c r="C18" s="180" t="s">
        <v>85</v>
      </c>
      <c r="D18" s="171" t="s">
        <v>11</v>
      </c>
      <c r="E18" s="156">
        <v>1313</v>
      </c>
      <c r="F18" s="149"/>
      <c r="G18" s="142"/>
      <c r="H18" s="141"/>
      <c r="I18" s="141"/>
      <c r="J18" s="141"/>
      <c r="K18" s="120"/>
      <c r="L18" s="149"/>
      <c r="M18" s="141"/>
      <c r="N18" s="141"/>
      <c r="O18" s="141"/>
      <c r="P18" s="120">
        <f t="shared" ref="P18:P53" si="0">E18*K18</f>
        <v>0</v>
      </c>
    </row>
    <row r="19" spans="1:16" x14ac:dyDescent="0.2">
      <c r="A19" s="131" t="s">
        <v>47</v>
      </c>
      <c r="B19" s="103" t="s">
        <v>9</v>
      </c>
      <c r="C19" s="133" t="s">
        <v>86</v>
      </c>
      <c r="D19" s="171" t="s">
        <v>11</v>
      </c>
      <c r="E19" s="156">
        <v>40</v>
      </c>
      <c r="F19" s="149"/>
      <c r="G19" s="142"/>
      <c r="H19" s="141"/>
      <c r="I19" s="141"/>
      <c r="J19" s="141"/>
      <c r="K19" s="120"/>
      <c r="L19" s="149"/>
      <c r="M19" s="141"/>
      <c r="N19" s="141"/>
      <c r="O19" s="141"/>
      <c r="P19" s="120">
        <f t="shared" si="0"/>
        <v>0</v>
      </c>
    </row>
    <row r="20" spans="1:16" x14ac:dyDescent="0.2">
      <c r="A20" s="181">
        <v>3</v>
      </c>
      <c r="B20" s="103"/>
      <c r="C20" s="182" t="s">
        <v>19</v>
      </c>
      <c r="D20" s="109"/>
      <c r="E20" s="157"/>
      <c r="F20" s="150"/>
      <c r="G20" s="104"/>
      <c r="H20" s="104"/>
      <c r="I20" s="104"/>
      <c r="J20" s="104"/>
      <c r="K20" s="125"/>
      <c r="L20" s="150"/>
      <c r="M20" s="104"/>
      <c r="N20" s="104"/>
      <c r="O20" s="104"/>
      <c r="P20" s="120">
        <f t="shared" si="0"/>
        <v>0</v>
      </c>
    </row>
    <row r="21" spans="1:16" x14ac:dyDescent="0.2">
      <c r="A21" s="183">
        <v>3.1</v>
      </c>
      <c r="B21" s="103" t="s">
        <v>9</v>
      </c>
      <c r="C21" s="184" t="s">
        <v>87</v>
      </c>
      <c r="D21" s="171" t="s">
        <v>11</v>
      </c>
      <c r="E21" s="158">
        <v>756</v>
      </c>
      <c r="F21" s="150"/>
      <c r="G21" s="104"/>
      <c r="H21" s="104"/>
      <c r="I21" s="104"/>
      <c r="J21" s="104"/>
      <c r="K21" s="125"/>
      <c r="L21" s="150"/>
      <c r="M21" s="104"/>
      <c r="N21" s="104"/>
      <c r="O21" s="104"/>
      <c r="P21" s="120">
        <f t="shared" si="0"/>
        <v>0</v>
      </c>
    </row>
    <row r="22" spans="1:16" ht="25.5" x14ac:dyDescent="0.2">
      <c r="A22" s="183" t="s">
        <v>33</v>
      </c>
      <c r="B22" s="103" t="s">
        <v>9</v>
      </c>
      <c r="C22" s="133" t="s">
        <v>88</v>
      </c>
      <c r="D22" s="172" t="s">
        <v>4</v>
      </c>
      <c r="E22" s="159">
        <v>340</v>
      </c>
      <c r="F22" s="150"/>
      <c r="G22" s="104"/>
      <c r="H22" s="104"/>
      <c r="I22" s="104"/>
      <c r="J22" s="104"/>
      <c r="K22" s="125"/>
      <c r="L22" s="150"/>
      <c r="M22" s="104"/>
      <c r="N22" s="104"/>
      <c r="O22" s="104"/>
      <c r="P22" s="120">
        <f t="shared" si="0"/>
        <v>0</v>
      </c>
    </row>
    <row r="23" spans="1:16" ht="27.75" customHeight="1" x14ac:dyDescent="0.2">
      <c r="A23" s="183" t="s">
        <v>35</v>
      </c>
      <c r="B23" s="103" t="s">
        <v>9</v>
      </c>
      <c r="C23" s="133" t="s">
        <v>89</v>
      </c>
      <c r="D23" s="172" t="s">
        <v>4</v>
      </c>
      <c r="E23" s="159">
        <v>226</v>
      </c>
      <c r="F23" s="150"/>
      <c r="G23" s="104"/>
      <c r="H23" s="104"/>
      <c r="I23" s="104"/>
      <c r="J23" s="104"/>
      <c r="K23" s="125"/>
      <c r="L23" s="150"/>
      <c r="M23" s="104"/>
      <c r="N23" s="104"/>
      <c r="O23" s="104"/>
      <c r="P23" s="120">
        <f t="shared" si="0"/>
        <v>0</v>
      </c>
    </row>
    <row r="24" spans="1:16" ht="25.5" x14ac:dyDescent="0.2">
      <c r="A24" s="183"/>
      <c r="B24" s="103"/>
      <c r="C24" s="185" t="s">
        <v>90</v>
      </c>
      <c r="D24" s="173"/>
      <c r="E24" s="160"/>
      <c r="F24" s="150"/>
      <c r="G24" s="104"/>
      <c r="H24" s="104"/>
      <c r="I24" s="104"/>
      <c r="J24" s="104"/>
      <c r="K24" s="125"/>
      <c r="L24" s="150"/>
      <c r="M24" s="104"/>
      <c r="N24" s="104"/>
      <c r="O24" s="104"/>
      <c r="P24" s="120">
        <f t="shared" si="0"/>
        <v>0</v>
      </c>
    </row>
    <row r="25" spans="1:16" ht="12.75" customHeight="1" x14ac:dyDescent="0.2">
      <c r="A25" s="183">
        <v>3.4</v>
      </c>
      <c r="B25" s="103" t="s">
        <v>9</v>
      </c>
      <c r="C25" s="133" t="s">
        <v>91</v>
      </c>
      <c r="D25" s="109" t="s">
        <v>10</v>
      </c>
      <c r="E25" s="113">
        <v>1259</v>
      </c>
      <c r="F25" s="150"/>
      <c r="G25" s="104"/>
      <c r="H25" s="104"/>
      <c r="I25" s="104"/>
      <c r="J25" s="104"/>
      <c r="K25" s="125"/>
      <c r="L25" s="150"/>
      <c r="M25" s="104"/>
      <c r="N25" s="104"/>
      <c r="O25" s="104"/>
      <c r="P25" s="120">
        <f t="shared" si="0"/>
        <v>0</v>
      </c>
    </row>
    <row r="26" spans="1:16" ht="12.75" customHeight="1" x14ac:dyDescent="0.2">
      <c r="A26" s="183">
        <v>3.5</v>
      </c>
      <c r="B26" s="103" t="s">
        <v>9</v>
      </c>
      <c r="C26" s="133" t="s">
        <v>92</v>
      </c>
      <c r="D26" s="109" t="s">
        <v>10</v>
      </c>
      <c r="E26" s="113">
        <v>1259</v>
      </c>
      <c r="F26" s="150"/>
      <c r="G26" s="104"/>
      <c r="H26" s="104"/>
      <c r="I26" s="104"/>
      <c r="J26" s="104"/>
      <c r="K26" s="125"/>
      <c r="L26" s="150"/>
      <c r="M26" s="104"/>
      <c r="N26" s="104"/>
      <c r="O26" s="104"/>
      <c r="P26" s="120">
        <f t="shared" si="0"/>
        <v>0</v>
      </c>
    </row>
    <row r="27" spans="1:16" ht="25.5" x14ac:dyDescent="0.2">
      <c r="A27" s="183">
        <v>3.6</v>
      </c>
      <c r="B27" s="103" t="s">
        <v>9</v>
      </c>
      <c r="C27" s="133" t="s">
        <v>93</v>
      </c>
      <c r="D27" s="109" t="s">
        <v>10</v>
      </c>
      <c r="E27" s="113">
        <v>1450</v>
      </c>
      <c r="F27" s="150"/>
      <c r="G27" s="104"/>
      <c r="H27" s="104"/>
      <c r="I27" s="104"/>
      <c r="J27" s="104"/>
      <c r="K27" s="125"/>
      <c r="L27" s="150"/>
      <c r="M27" s="104"/>
      <c r="N27" s="104"/>
      <c r="O27" s="104"/>
      <c r="P27" s="120">
        <f t="shared" si="0"/>
        <v>0</v>
      </c>
    </row>
    <row r="28" spans="1:16" x14ac:dyDescent="0.2">
      <c r="A28" s="183"/>
      <c r="B28" s="103"/>
      <c r="C28" s="185" t="s">
        <v>94</v>
      </c>
      <c r="D28" s="109"/>
      <c r="E28" s="113"/>
      <c r="F28" s="150"/>
      <c r="G28" s="104"/>
      <c r="H28" s="104"/>
      <c r="I28" s="104"/>
      <c r="J28" s="104"/>
      <c r="K28" s="125"/>
      <c r="L28" s="150"/>
      <c r="M28" s="104"/>
      <c r="N28" s="104"/>
      <c r="O28" s="104"/>
      <c r="P28" s="120">
        <f t="shared" si="0"/>
        <v>0</v>
      </c>
    </row>
    <row r="29" spans="1:16" ht="12.75" customHeight="1" x14ac:dyDescent="0.2">
      <c r="A29" s="183">
        <v>3.7</v>
      </c>
      <c r="B29" s="103" t="s">
        <v>9</v>
      </c>
      <c r="C29" s="133" t="s">
        <v>95</v>
      </c>
      <c r="D29" s="109" t="s">
        <v>10</v>
      </c>
      <c r="E29" s="161">
        <v>18.600000000000001</v>
      </c>
      <c r="F29" s="150"/>
      <c r="G29" s="104"/>
      <c r="H29" s="104"/>
      <c r="I29" s="104"/>
      <c r="J29" s="104"/>
      <c r="K29" s="125"/>
      <c r="L29" s="150"/>
      <c r="M29" s="104"/>
      <c r="N29" s="104"/>
      <c r="O29" s="104"/>
      <c r="P29" s="120">
        <f t="shared" si="0"/>
        <v>0</v>
      </c>
    </row>
    <row r="30" spans="1:16" ht="25.5" x14ac:dyDescent="0.2">
      <c r="A30" s="183">
        <v>3.8</v>
      </c>
      <c r="B30" s="103" t="s">
        <v>9</v>
      </c>
      <c r="C30" s="133" t="s">
        <v>96</v>
      </c>
      <c r="D30" s="109" t="s">
        <v>10</v>
      </c>
      <c r="E30" s="113">
        <v>80</v>
      </c>
      <c r="F30" s="150"/>
      <c r="G30" s="104"/>
      <c r="H30" s="104"/>
      <c r="I30" s="104"/>
      <c r="J30" s="104"/>
      <c r="K30" s="125"/>
      <c r="L30" s="150"/>
      <c r="M30" s="104"/>
      <c r="N30" s="104"/>
      <c r="O30" s="104"/>
      <c r="P30" s="120">
        <f t="shared" si="0"/>
        <v>0</v>
      </c>
    </row>
    <row r="31" spans="1:16" ht="25.5" x14ac:dyDescent="0.2">
      <c r="A31" s="183">
        <v>3.9</v>
      </c>
      <c r="B31" s="103" t="s">
        <v>9</v>
      </c>
      <c r="C31" s="133" t="s">
        <v>93</v>
      </c>
      <c r="D31" s="109" t="s">
        <v>10</v>
      </c>
      <c r="E31" s="113">
        <v>80</v>
      </c>
      <c r="F31" s="150"/>
      <c r="G31" s="104"/>
      <c r="H31" s="104"/>
      <c r="I31" s="104"/>
      <c r="J31" s="104"/>
      <c r="K31" s="125"/>
      <c r="L31" s="150"/>
      <c r="M31" s="104"/>
      <c r="N31" s="104"/>
      <c r="O31" s="104"/>
      <c r="P31" s="120">
        <f t="shared" si="0"/>
        <v>0</v>
      </c>
    </row>
    <row r="32" spans="1:16" ht="12.75" customHeight="1" x14ac:dyDescent="0.2">
      <c r="A32" s="183"/>
      <c r="B32" s="103"/>
      <c r="C32" s="185" t="s">
        <v>97</v>
      </c>
      <c r="D32" s="173"/>
      <c r="E32" s="160"/>
      <c r="F32" s="150"/>
      <c r="G32" s="104"/>
      <c r="H32" s="104"/>
      <c r="I32" s="104"/>
      <c r="J32" s="104"/>
      <c r="K32" s="125"/>
      <c r="L32" s="150"/>
      <c r="M32" s="104"/>
      <c r="N32" s="104"/>
      <c r="O32" s="104"/>
      <c r="P32" s="120">
        <f t="shared" si="0"/>
        <v>0</v>
      </c>
    </row>
    <row r="33" spans="1:16" ht="12.75" customHeight="1" x14ac:dyDescent="0.2">
      <c r="A33" s="186">
        <v>3.1</v>
      </c>
      <c r="B33" s="103" t="s">
        <v>9</v>
      </c>
      <c r="C33" s="133" t="s">
        <v>98</v>
      </c>
      <c r="D33" s="109" t="s">
        <v>10</v>
      </c>
      <c r="E33" s="113">
        <v>420</v>
      </c>
      <c r="F33" s="150"/>
      <c r="G33" s="104"/>
      <c r="H33" s="104"/>
      <c r="I33" s="104"/>
      <c r="J33" s="104"/>
      <c r="K33" s="125"/>
      <c r="L33" s="150"/>
      <c r="M33" s="104"/>
      <c r="N33" s="104"/>
      <c r="O33" s="104"/>
      <c r="P33" s="120">
        <f t="shared" si="0"/>
        <v>0</v>
      </c>
    </row>
    <row r="34" spans="1:16" ht="12.75" customHeight="1" x14ac:dyDescent="0.2">
      <c r="A34" s="183">
        <v>3.11</v>
      </c>
      <c r="B34" s="103" t="s">
        <v>9</v>
      </c>
      <c r="C34" s="132" t="s">
        <v>99</v>
      </c>
      <c r="D34" s="109" t="s">
        <v>10</v>
      </c>
      <c r="E34" s="113">
        <v>420</v>
      </c>
      <c r="F34" s="150"/>
      <c r="G34" s="104"/>
      <c r="H34" s="104"/>
      <c r="I34" s="104"/>
      <c r="J34" s="104"/>
      <c r="K34" s="125"/>
      <c r="L34" s="150"/>
      <c r="M34" s="104"/>
      <c r="N34" s="104"/>
      <c r="O34" s="104"/>
      <c r="P34" s="120">
        <f t="shared" si="0"/>
        <v>0</v>
      </c>
    </row>
    <row r="35" spans="1:16" ht="12.75" customHeight="1" x14ac:dyDescent="0.2">
      <c r="A35" s="183">
        <v>3.12</v>
      </c>
      <c r="B35" s="103" t="s">
        <v>9</v>
      </c>
      <c r="C35" s="133" t="s">
        <v>100</v>
      </c>
      <c r="D35" s="109" t="s">
        <v>10</v>
      </c>
      <c r="E35" s="113">
        <v>420</v>
      </c>
      <c r="F35" s="150"/>
      <c r="G35" s="104"/>
      <c r="H35" s="104"/>
      <c r="I35" s="104"/>
      <c r="J35" s="104"/>
      <c r="K35" s="125"/>
      <c r="L35" s="150"/>
      <c r="M35" s="104"/>
      <c r="N35" s="104"/>
      <c r="O35" s="104"/>
      <c r="P35" s="120">
        <f t="shared" si="0"/>
        <v>0</v>
      </c>
    </row>
    <row r="36" spans="1:16" ht="12.75" customHeight="1" x14ac:dyDescent="0.2">
      <c r="A36" s="187"/>
      <c r="B36" s="103"/>
      <c r="C36" s="185" t="s">
        <v>101</v>
      </c>
      <c r="D36" s="110"/>
      <c r="E36" s="162"/>
      <c r="F36" s="150"/>
      <c r="G36" s="104"/>
      <c r="H36" s="104"/>
      <c r="I36" s="104"/>
      <c r="J36" s="104"/>
      <c r="K36" s="125"/>
      <c r="L36" s="150"/>
      <c r="M36" s="104"/>
      <c r="N36" s="104"/>
      <c r="O36" s="104"/>
      <c r="P36" s="120">
        <f t="shared" si="0"/>
        <v>0</v>
      </c>
    </row>
    <row r="37" spans="1:16" x14ac:dyDescent="0.2">
      <c r="A37" s="188">
        <v>3.13</v>
      </c>
      <c r="B37" s="103" t="s">
        <v>9</v>
      </c>
      <c r="C37" s="189" t="s">
        <v>102</v>
      </c>
      <c r="D37" s="174" t="s">
        <v>10</v>
      </c>
      <c r="E37" s="163">
        <v>10</v>
      </c>
      <c r="F37" s="150"/>
      <c r="G37" s="104"/>
      <c r="H37" s="104"/>
      <c r="I37" s="104"/>
      <c r="J37" s="104"/>
      <c r="K37" s="125"/>
      <c r="L37" s="150"/>
      <c r="M37" s="104"/>
      <c r="N37" s="104"/>
      <c r="O37" s="104"/>
      <c r="P37" s="120">
        <f t="shared" si="0"/>
        <v>0</v>
      </c>
    </row>
    <row r="38" spans="1:16" ht="38.25" x14ac:dyDescent="0.2">
      <c r="A38" s="188">
        <v>3.14</v>
      </c>
      <c r="B38" s="103" t="s">
        <v>9</v>
      </c>
      <c r="C38" s="133" t="s">
        <v>103</v>
      </c>
      <c r="D38" s="110" t="s">
        <v>10</v>
      </c>
      <c r="E38" s="158">
        <v>104</v>
      </c>
      <c r="F38" s="150"/>
      <c r="G38" s="104"/>
      <c r="H38" s="104"/>
      <c r="I38" s="104"/>
      <c r="J38" s="104"/>
      <c r="K38" s="125"/>
      <c r="L38" s="150"/>
      <c r="M38" s="104"/>
      <c r="N38" s="104"/>
      <c r="O38" s="104"/>
      <c r="P38" s="120">
        <f t="shared" si="0"/>
        <v>0</v>
      </c>
    </row>
    <row r="39" spans="1:16" ht="25.5" x14ac:dyDescent="0.2">
      <c r="A39" s="187">
        <v>3.15</v>
      </c>
      <c r="B39" s="103" t="s">
        <v>9</v>
      </c>
      <c r="C39" s="133" t="s">
        <v>104</v>
      </c>
      <c r="D39" s="110" t="s">
        <v>10</v>
      </c>
      <c r="E39" s="164">
        <v>191</v>
      </c>
      <c r="F39" s="150"/>
      <c r="G39" s="104"/>
      <c r="H39" s="104"/>
      <c r="I39" s="104"/>
      <c r="J39" s="104"/>
      <c r="K39" s="125"/>
      <c r="L39" s="150"/>
      <c r="M39" s="104"/>
      <c r="N39" s="104"/>
      <c r="O39" s="104"/>
      <c r="P39" s="120">
        <f t="shared" si="0"/>
        <v>0</v>
      </c>
    </row>
    <row r="40" spans="1:16" x14ac:dyDescent="0.2">
      <c r="A40" s="187">
        <v>3.16</v>
      </c>
      <c r="B40" s="103" t="s">
        <v>9</v>
      </c>
      <c r="C40" s="133" t="s">
        <v>105</v>
      </c>
      <c r="D40" s="110" t="s">
        <v>10</v>
      </c>
      <c r="E40" s="164">
        <v>191</v>
      </c>
      <c r="F40" s="150"/>
      <c r="G40" s="104"/>
      <c r="H40" s="104"/>
      <c r="I40" s="104"/>
      <c r="J40" s="104"/>
      <c r="K40" s="125"/>
      <c r="L40" s="150"/>
      <c r="M40" s="104"/>
      <c r="N40" s="104"/>
      <c r="O40" s="104"/>
      <c r="P40" s="120">
        <f t="shared" si="0"/>
        <v>0</v>
      </c>
    </row>
    <row r="41" spans="1:16" x14ac:dyDescent="0.2">
      <c r="A41" s="190" t="s">
        <v>34</v>
      </c>
      <c r="B41" s="103"/>
      <c r="C41" s="191" t="s">
        <v>115</v>
      </c>
      <c r="D41" s="109"/>
      <c r="E41" s="165"/>
      <c r="F41" s="150"/>
      <c r="G41" s="104"/>
      <c r="H41" s="104"/>
      <c r="I41" s="104"/>
      <c r="J41" s="104"/>
      <c r="K41" s="125"/>
      <c r="L41" s="150"/>
      <c r="M41" s="104"/>
      <c r="N41" s="104"/>
      <c r="O41" s="104"/>
      <c r="P41" s="120">
        <f t="shared" si="0"/>
        <v>0</v>
      </c>
    </row>
    <row r="42" spans="1:16" x14ac:dyDescent="0.2">
      <c r="A42" s="183">
        <v>4.0999999999999996</v>
      </c>
      <c r="B42" s="103" t="s">
        <v>9</v>
      </c>
      <c r="C42" s="133" t="s">
        <v>106</v>
      </c>
      <c r="D42" s="109" t="s">
        <v>38</v>
      </c>
      <c r="E42" s="113">
        <v>11</v>
      </c>
      <c r="F42" s="150"/>
      <c r="G42" s="104"/>
      <c r="H42" s="104"/>
      <c r="I42" s="104"/>
      <c r="J42" s="104"/>
      <c r="K42" s="125"/>
      <c r="L42" s="150"/>
      <c r="M42" s="104"/>
      <c r="N42" s="104"/>
      <c r="O42" s="104"/>
      <c r="P42" s="120">
        <f t="shared" si="0"/>
        <v>0</v>
      </c>
    </row>
    <row r="43" spans="1:16" x14ac:dyDescent="0.2">
      <c r="A43" s="183">
        <v>4.2</v>
      </c>
      <c r="B43" s="103" t="s">
        <v>9</v>
      </c>
      <c r="C43" s="133" t="s">
        <v>39</v>
      </c>
      <c r="D43" s="109" t="s">
        <v>38</v>
      </c>
      <c r="E43" s="113">
        <v>8</v>
      </c>
      <c r="F43" s="150"/>
      <c r="G43" s="104"/>
      <c r="H43" s="104"/>
      <c r="I43" s="104"/>
      <c r="J43" s="104"/>
      <c r="K43" s="125"/>
      <c r="L43" s="150"/>
      <c r="M43" s="104"/>
      <c r="N43" s="104"/>
      <c r="O43" s="104"/>
      <c r="P43" s="120">
        <f t="shared" si="0"/>
        <v>0</v>
      </c>
    </row>
    <row r="44" spans="1:16" x14ac:dyDescent="0.2">
      <c r="A44" s="183">
        <v>4.3</v>
      </c>
      <c r="B44" s="103" t="s">
        <v>9</v>
      </c>
      <c r="C44" s="133" t="s">
        <v>107</v>
      </c>
      <c r="D44" s="109" t="s">
        <v>38</v>
      </c>
      <c r="E44" s="113">
        <v>16</v>
      </c>
      <c r="F44" s="150"/>
      <c r="G44" s="104"/>
      <c r="H44" s="104"/>
      <c r="I44" s="104"/>
      <c r="J44" s="104"/>
      <c r="K44" s="125"/>
      <c r="L44" s="150"/>
      <c r="M44" s="104"/>
      <c r="N44" s="104"/>
      <c r="O44" s="104"/>
      <c r="P44" s="120">
        <f t="shared" si="0"/>
        <v>0</v>
      </c>
    </row>
    <row r="45" spans="1:16" x14ac:dyDescent="0.2">
      <c r="A45" s="183">
        <v>4.4000000000000004</v>
      </c>
      <c r="B45" s="103" t="s">
        <v>9</v>
      </c>
      <c r="C45" s="133" t="s">
        <v>32</v>
      </c>
      <c r="D45" s="109" t="s">
        <v>40</v>
      </c>
      <c r="E45" s="113">
        <v>1</v>
      </c>
      <c r="F45" s="150"/>
      <c r="G45" s="104"/>
      <c r="H45" s="104"/>
      <c r="I45" s="104"/>
      <c r="J45" s="104"/>
      <c r="K45" s="125"/>
      <c r="L45" s="150"/>
      <c r="M45" s="104"/>
      <c r="N45" s="104"/>
      <c r="O45" s="104"/>
      <c r="P45" s="120">
        <f t="shared" si="0"/>
        <v>0</v>
      </c>
    </row>
    <row r="46" spans="1:16" x14ac:dyDescent="0.2">
      <c r="A46" s="183">
        <v>4.5</v>
      </c>
      <c r="B46" s="103" t="s">
        <v>9</v>
      </c>
      <c r="C46" s="133" t="s">
        <v>108</v>
      </c>
      <c r="D46" s="109" t="s">
        <v>10</v>
      </c>
      <c r="E46" s="161">
        <v>53</v>
      </c>
      <c r="F46" s="150"/>
      <c r="G46" s="104"/>
      <c r="H46" s="104"/>
      <c r="I46" s="104"/>
      <c r="J46" s="104"/>
      <c r="K46" s="125"/>
      <c r="L46" s="150"/>
      <c r="M46" s="104"/>
      <c r="N46" s="104"/>
      <c r="O46" s="104"/>
      <c r="P46" s="120">
        <f t="shared" si="0"/>
        <v>0</v>
      </c>
    </row>
    <row r="47" spans="1:16" x14ac:dyDescent="0.2">
      <c r="A47" s="183">
        <v>4.5999999999999996</v>
      </c>
      <c r="B47" s="103" t="s">
        <v>9</v>
      </c>
      <c r="C47" s="133" t="s">
        <v>109</v>
      </c>
      <c r="D47" s="109" t="s">
        <v>38</v>
      </c>
      <c r="E47" s="113">
        <v>1</v>
      </c>
      <c r="F47" s="150"/>
      <c r="G47" s="104"/>
      <c r="H47" s="104"/>
      <c r="I47" s="104"/>
      <c r="J47" s="104"/>
      <c r="K47" s="125"/>
      <c r="L47" s="150"/>
      <c r="M47" s="104"/>
      <c r="N47" s="104"/>
      <c r="O47" s="104"/>
      <c r="P47" s="120">
        <f t="shared" si="0"/>
        <v>0</v>
      </c>
    </row>
    <row r="48" spans="1:16" x14ac:dyDescent="0.2">
      <c r="A48" s="192" t="s">
        <v>110</v>
      </c>
      <c r="B48" s="103" t="s">
        <v>9</v>
      </c>
      <c r="C48" s="133" t="s">
        <v>111</v>
      </c>
      <c r="D48" s="170" t="s">
        <v>38</v>
      </c>
      <c r="E48" s="166">
        <v>8</v>
      </c>
      <c r="F48" s="150"/>
      <c r="G48" s="104"/>
      <c r="H48" s="104"/>
      <c r="I48" s="104"/>
      <c r="J48" s="104"/>
      <c r="K48" s="125"/>
      <c r="L48" s="150"/>
      <c r="M48" s="104"/>
      <c r="N48" s="104"/>
      <c r="O48" s="104"/>
      <c r="P48" s="120">
        <f t="shared" si="0"/>
        <v>0</v>
      </c>
    </row>
    <row r="49" spans="1:17" x14ac:dyDescent="0.2">
      <c r="A49" s="193" t="s">
        <v>16</v>
      </c>
      <c r="B49" s="103"/>
      <c r="C49" s="182" t="s">
        <v>21</v>
      </c>
      <c r="D49" s="175"/>
      <c r="E49" s="167"/>
      <c r="F49" s="151"/>
      <c r="G49" s="144"/>
      <c r="H49" s="144"/>
      <c r="I49" s="144"/>
      <c r="J49" s="144"/>
      <c r="K49" s="120"/>
      <c r="L49" s="151"/>
      <c r="M49" s="144"/>
      <c r="N49" s="144"/>
      <c r="O49" s="144"/>
      <c r="P49" s="120">
        <f t="shared" si="0"/>
        <v>0</v>
      </c>
    </row>
    <row r="50" spans="1:17" ht="25.5" x14ac:dyDescent="0.2">
      <c r="A50" s="183">
        <v>5.0999999999999996</v>
      </c>
      <c r="B50" s="103" t="s">
        <v>9</v>
      </c>
      <c r="C50" s="194" t="s">
        <v>112</v>
      </c>
      <c r="D50" s="109" t="s">
        <v>10</v>
      </c>
      <c r="E50" s="113">
        <v>196</v>
      </c>
      <c r="F50" s="151"/>
      <c r="G50" s="144"/>
      <c r="H50" s="144"/>
      <c r="I50" s="144"/>
      <c r="J50" s="144"/>
      <c r="K50" s="120"/>
      <c r="L50" s="151"/>
      <c r="M50" s="144"/>
      <c r="N50" s="144"/>
      <c r="O50" s="144"/>
      <c r="P50" s="120">
        <f t="shared" si="0"/>
        <v>0</v>
      </c>
    </row>
    <row r="51" spans="1:17" x14ac:dyDescent="0.2">
      <c r="A51" s="183">
        <v>5.2</v>
      </c>
      <c r="B51" s="103" t="s">
        <v>9</v>
      </c>
      <c r="C51" s="133" t="s">
        <v>113</v>
      </c>
      <c r="D51" s="109" t="s">
        <v>4</v>
      </c>
      <c r="E51" s="161">
        <v>7.5</v>
      </c>
      <c r="F51" s="151"/>
      <c r="G51" s="144"/>
      <c r="H51" s="144"/>
      <c r="I51" s="144"/>
      <c r="J51" s="144"/>
      <c r="K51" s="120"/>
      <c r="L51" s="151"/>
      <c r="M51" s="144"/>
      <c r="N51" s="144"/>
      <c r="O51" s="144"/>
      <c r="P51" s="120">
        <f t="shared" si="0"/>
        <v>0</v>
      </c>
    </row>
    <row r="52" spans="1:17" x14ac:dyDescent="0.2">
      <c r="A52" s="195">
        <v>6</v>
      </c>
      <c r="B52" s="103"/>
      <c r="C52" s="182" t="s">
        <v>22</v>
      </c>
      <c r="D52" s="176"/>
      <c r="E52" s="168"/>
      <c r="F52" s="154"/>
      <c r="G52" s="145"/>
      <c r="H52" s="145"/>
      <c r="I52" s="145"/>
      <c r="J52" s="145"/>
      <c r="K52" s="120"/>
      <c r="L52" s="151"/>
      <c r="M52" s="145"/>
      <c r="N52" s="145"/>
      <c r="O52" s="145"/>
      <c r="P52" s="120">
        <f t="shared" si="0"/>
        <v>0</v>
      </c>
    </row>
    <row r="53" spans="1:17" ht="25.5" x14ac:dyDescent="0.2">
      <c r="A53" s="192" t="s">
        <v>114</v>
      </c>
      <c r="B53" s="103" t="s">
        <v>9</v>
      </c>
      <c r="C53" s="180" t="s">
        <v>25</v>
      </c>
      <c r="D53" s="170" t="s">
        <v>40</v>
      </c>
      <c r="E53" s="166">
        <v>1</v>
      </c>
      <c r="F53" s="152"/>
      <c r="G53" s="143"/>
      <c r="H53" s="143"/>
      <c r="I53" s="143"/>
      <c r="J53" s="143"/>
      <c r="K53" s="120"/>
      <c r="L53" s="152"/>
      <c r="M53" s="143"/>
      <c r="N53" s="143"/>
      <c r="O53" s="143"/>
      <c r="P53" s="120">
        <f t="shared" si="0"/>
        <v>0</v>
      </c>
      <c r="Q53" s="16"/>
    </row>
    <row r="54" spans="1:17" ht="13.5" thickBot="1" x14ac:dyDescent="0.25">
      <c r="A54" s="135"/>
      <c r="B54" s="136"/>
      <c r="C54" s="137"/>
      <c r="D54" s="111"/>
      <c r="E54" s="111"/>
      <c r="F54" s="121"/>
      <c r="G54" s="122"/>
      <c r="H54" s="122"/>
      <c r="I54" s="122"/>
      <c r="J54" s="122"/>
      <c r="K54" s="126"/>
      <c r="L54" s="121"/>
      <c r="M54" s="122"/>
      <c r="N54" s="122"/>
      <c r="O54" s="122"/>
      <c r="P54" s="123"/>
      <c r="Q54" s="16"/>
    </row>
    <row r="55" spans="1:17" ht="13.5" thickBot="1" x14ac:dyDescent="0.25">
      <c r="A55" s="106"/>
      <c r="B55" s="107"/>
      <c r="C55" s="108"/>
      <c r="D55" s="272" t="s">
        <v>208</v>
      </c>
      <c r="E55" s="272"/>
      <c r="F55" s="272"/>
      <c r="G55" s="272"/>
      <c r="H55" s="272"/>
      <c r="I55" s="272"/>
      <c r="J55" s="272"/>
      <c r="K55" s="272"/>
      <c r="L55" s="138"/>
      <c r="M55" s="139"/>
      <c r="N55" s="139"/>
      <c r="O55" s="139"/>
      <c r="P55" s="140"/>
      <c r="Q55" s="16"/>
    </row>
    <row r="56" spans="1:17" x14ac:dyDescent="0.2">
      <c r="A56" s="27"/>
      <c r="B56" s="27"/>
      <c r="C56" s="28"/>
      <c r="D56" s="1"/>
      <c r="E56" s="27"/>
      <c r="F56" s="16"/>
      <c r="G56" s="16"/>
      <c r="H56" s="16"/>
      <c r="I56" s="16"/>
      <c r="J56" s="16"/>
      <c r="K56" s="39"/>
      <c r="L56" s="16"/>
      <c r="M56" s="16"/>
      <c r="N56" s="16"/>
      <c r="O56" s="16"/>
      <c r="P56" s="29"/>
      <c r="Q56" s="16"/>
    </row>
    <row r="57" spans="1:17" x14ac:dyDescent="0.2">
      <c r="A57" s="27"/>
      <c r="B57" s="27"/>
      <c r="C57" s="7"/>
      <c r="D57" s="42"/>
      <c r="E57" s="27"/>
      <c r="F57" s="16"/>
      <c r="G57" s="16"/>
      <c r="H57" s="16"/>
      <c r="I57" s="16"/>
      <c r="J57" s="16"/>
      <c r="K57" s="39"/>
      <c r="L57" s="16"/>
      <c r="M57" s="16"/>
      <c r="N57" s="16"/>
      <c r="O57" s="16"/>
      <c r="P57" s="30"/>
      <c r="Q57" s="16"/>
    </row>
    <row r="58" spans="1:17" x14ac:dyDescent="0.2">
      <c r="A58" s="27"/>
      <c r="B58" s="27"/>
      <c r="C58" s="28"/>
      <c r="D58" s="1"/>
      <c r="E58" s="43"/>
      <c r="F58" s="8"/>
      <c r="G58" s="8"/>
      <c r="H58" s="16"/>
      <c r="I58" s="16"/>
      <c r="J58" s="8"/>
      <c r="K58" s="40"/>
      <c r="L58" s="17"/>
      <c r="M58" s="17"/>
      <c r="N58" s="17"/>
      <c r="O58" s="17"/>
      <c r="P58" s="31"/>
      <c r="Q58" s="16"/>
    </row>
    <row r="59" spans="1:17" x14ac:dyDescent="0.2">
      <c r="A59" s="27"/>
      <c r="B59" s="27"/>
      <c r="C59" s="28"/>
      <c r="D59" s="1"/>
      <c r="E59" s="27"/>
      <c r="F59" s="16"/>
      <c r="G59" s="16"/>
      <c r="H59" s="16"/>
      <c r="I59" s="16"/>
      <c r="J59" s="16"/>
      <c r="K59" s="39"/>
      <c r="L59" s="16"/>
      <c r="M59" s="16"/>
      <c r="N59" s="16"/>
      <c r="O59" s="16"/>
      <c r="P59" s="29"/>
    </row>
    <row r="60" spans="1:17" x14ac:dyDescent="0.2">
      <c r="A60" s="27"/>
      <c r="B60" s="27"/>
      <c r="C60" s="28"/>
      <c r="D60" s="1"/>
      <c r="E60" s="27"/>
      <c r="F60" s="16"/>
      <c r="G60" s="16"/>
      <c r="H60" s="16"/>
      <c r="I60" s="16"/>
      <c r="J60" s="16"/>
      <c r="K60" s="39"/>
      <c r="L60" s="16"/>
      <c r="M60" s="16"/>
      <c r="N60" s="16"/>
      <c r="O60" s="16"/>
      <c r="P60" s="29"/>
    </row>
    <row r="61" spans="1:17" x14ac:dyDescent="0.2">
      <c r="D61" s="9"/>
      <c r="G61" s="7"/>
      <c r="H61" s="16"/>
      <c r="I61" s="16"/>
      <c r="J61" s="8"/>
      <c r="K61" s="40"/>
      <c r="L61" s="17"/>
      <c r="M61" s="17"/>
      <c r="N61" s="17"/>
      <c r="O61" s="17"/>
      <c r="P61" s="31"/>
    </row>
    <row r="62" spans="1:17" x14ac:dyDescent="0.2">
      <c r="A62" s="23" t="s">
        <v>13</v>
      </c>
      <c r="B62" s="23"/>
      <c r="C62" s="23"/>
      <c r="D62" s="25"/>
      <c r="E62" s="24"/>
      <c r="F62" s="23"/>
      <c r="G62" s="23"/>
      <c r="H62" s="16"/>
      <c r="I62" s="16"/>
      <c r="J62" s="16"/>
      <c r="K62" s="39"/>
      <c r="L62" s="16"/>
      <c r="M62" s="16"/>
      <c r="N62" s="16"/>
      <c r="O62" s="16"/>
      <c r="P62" s="7"/>
    </row>
    <row r="63" spans="1:17" ht="13.5" x14ac:dyDescent="0.25">
      <c r="A63" s="8"/>
      <c r="D63" s="9"/>
      <c r="E63" s="88" t="s">
        <v>46</v>
      </c>
      <c r="H63" s="16"/>
      <c r="I63" s="16"/>
      <c r="J63" s="16"/>
      <c r="K63" s="39"/>
      <c r="L63" s="16"/>
      <c r="M63" s="16"/>
      <c r="N63" s="16"/>
      <c r="O63" s="16"/>
      <c r="P63" s="16"/>
    </row>
    <row r="64" spans="1:17" ht="15.75" x14ac:dyDescent="0.25">
      <c r="A64" s="26"/>
      <c r="B64" s="21"/>
      <c r="C64" s="21"/>
      <c r="D64" s="21"/>
      <c r="E64" s="21"/>
      <c r="F64" s="21"/>
      <c r="G64" s="22"/>
      <c r="H64" s="16"/>
      <c r="I64" s="16"/>
      <c r="J64" s="16"/>
      <c r="K64" s="39"/>
      <c r="L64" s="16"/>
      <c r="M64" s="16"/>
      <c r="N64" s="16"/>
      <c r="O64" s="16"/>
      <c r="P64" s="16"/>
    </row>
    <row r="66" spans="1:7" x14ac:dyDescent="0.2">
      <c r="A66" s="23" t="s">
        <v>209</v>
      </c>
      <c r="B66" s="23"/>
      <c r="C66" s="23"/>
      <c r="D66" s="25"/>
      <c r="E66" s="24"/>
      <c r="F66" s="23"/>
      <c r="G66" s="23"/>
    </row>
    <row r="67" spans="1:7" ht="13.5" x14ac:dyDescent="0.25">
      <c r="A67" s="8"/>
      <c r="D67" s="9"/>
      <c r="E67" s="88" t="s">
        <v>210</v>
      </c>
    </row>
    <row r="70" spans="1:7" ht="15.75" x14ac:dyDescent="0.25">
      <c r="A70" s="259" t="s">
        <v>220</v>
      </c>
      <c r="B70" s="259"/>
      <c r="C70" s="260"/>
      <c r="D70" s="260"/>
      <c r="E70" s="260"/>
    </row>
    <row r="71" spans="1:7" x14ac:dyDescent="0.2">
      <c r="A71" s="265" t="s">
        <v>221</v>
      </c>
      <c r="B71" s="265"/>
      <c r="C71" s="265"/>
      <c r="D71" s="265"/>
      <c r="E71" s="265"/>
    </row>
    <row r="72" spans="1:7" x14ac:dyDescent="0.2">
      <c r="A72" s="265" t="s">
        <v>222</v>
      </c>
      <c r="B72" s="265"/>
      <c r="C72" s="265"/>
      <c r="D72" s="265"/>
      <c r="E72" s="265"/>
    </row>
    <row r="73" spans="1:7" x14ac:dyDescent="0.2">
      <c r="A73" s="266" t="s">
        <v>223</v>
      </c>
      <c r="B73" s="266"/>
      <c r="C73" s="266"/>
      <c r="D73" s="266"/>
      <c r="E73" s="266"/>
    </row>
    <row r="74" spans="1:7" x14ac:dyDescent="0.2">
      <c r="A74" s="261" t="s">
        <v>224</v>
      </c>
      <c r="B74" s="261"/>
      <c r="C74" s="260"/>
      <c r="D74" s="260"/>
      <c r="E74" s="260"/>
    </row>
    <row r="75" spans="1:7" ht="15" x14ac:dyDescent="0.25">
      <c r="A75" s="261" t="s">
        <v>225</v>
      </c>
      <c r="B75" s="261"/>
      <c r="C75" s="262"/>
      <c r="D75" s="263"/>
      <c r="E75" s="263"/>
    </row>
    <row r="76" spans="1:7" ht="15" x14ac:dyDescent="0.25">
      <c r="A76" s="261" t="s">
        <v>226</v>
      </c>
      <c r="B76" s="261"/>
      <c r="C76" s="262"/>
      <c r="D76" s="263"/>
      <c r="E76" s="263"/>
    </row>
    <row r="77" spans="1:7" ht="15" x14ac:dyDescent="0.25">
      <c r="A77" s="261" t="s">
        <v>227</v>
      </c>
      <c r="B77" s="261"/>
      <c r="C77" s="262"/>
      <c r="D77" s="263"/>
      <c r="E77" s="263"/>
    </row>
    <row r="78" spans="1:7" x14ac:dyDescent="0.2">
      <c r="A78" s="267" t="s">
        <v>228</v>
      </c>
      <c r="B78" s="267"/>
      <c r="C78" s="267"/>
      <c r="D78" s="267"/>
      <c r="E78" s="267"/>
    </row>
    <row r="79" spans="1:7" x14ac:dyDescent="0.2">
      <c r="A79" s="267"/>
      <c r="B79" s="267"/>
      <c r="C79" s="267"/>
      <c r="D79" s="267"/>
      <c r="E79" s="267"/>
    </row>
  </sheetData>
  <mergeCells count="19">
    <mergeCell ref="A10:E10"/>
    <mergeCell ref="A5:D5"/>
    <mergeCell ref="A7:C7"/>
    <mergeCell ref="A71:E71"/>
    <mergeCell ref="A72:E72"/>
    <mergeCell ref="A73:E73"/>
    <mergeCell ref="A78:E79"/>
    <mergeCell ref="A1:P1"/>
    <mergeCell ref="L13:P13"/>
    <mergeCell ref="A13:A14"/>
    <mergeCell ref="B13:B14"/>
    <mergeCell ref="C13:C14"/>
    <mergeCell ref="D13:D14"/>
    <mergeCell ref="E13:E14"/>
    <mergeCell ref="A4:D4"/>
    <mergeCell ref="A8:C8"/>
    <mergeCell ref="F13:K13"/>
    <mergeCell ref="A2:P2"/>
    <mergeCell ref="D55:K55"/>
  </mergeCells>
  <pageMargins left="0.51181102362204722" right="0.51181102362204722" top="0.94488188976377963" bottom="0.35433070866141736" header="0.31496062992125984" footer="0.31496062992125984"/>
  <pageSetup paperSize="9" scale="70" fitToHeight="13" orientation="landscape" r:id="rId1"/>
  <ignoredErrors>
    <ignoredError sqref="A17:A18 A49 A52 A5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3"/>
  <sheetViews>
    <sheetView showZeros="0" topLeftCell="A16" zoomScaleNormal="100" zoomScaleSheetLayoutView="106" workbookViewId="0">
      <selection activeCell="C19" sqref="C19"/>
    </sheetView>
  </sheetViews>
  <sheetFormatPr defaultRowHeight="12.75" x14ac:dyDescent="0.2"/>
  <cols>
    <col min="1" max="1" width="7.5703125" style="15" customWidth="1"/>
    <col min="2" max="2" width="9.7109375" style="15" customWidth="1"/>
    <col min="3" max="3" width="55.42578125" style="15" customWidth="1"/>
    <col min="4" max="4" width="9.85546875" style="15" customWidth="1"/>
    <col min="5" max="5" width="8.85546875" style="15" customWidth="1"/>
    <col min="6" max="10" width="9.140625" style="15" customWidth="1"/>
    <col min="11" max="11" width="9.140625" style="38" customWidth="1"/>
    <col min="12" max="15" width="9.140625" style="15" customWidth="1"/>
    <col min="16" max="16" width="10.7109375" style="15" customWidth="1"/>
    <col min="17" max="16384" width="9.140625" style="15"/>
  </cols>
  <sheetData>
    <row r="1" spans="1:16" s="16" customFormat="1" ht="20.100000000000001" customHeight="1" x14ac:dyDescent="0.2">
      <c r="A1" s="268" t="s">
        <v>116</v>
      </c>
      <c r="B1" s="268"/>
      <c r="C1" s="268"/>
      <c r="D1" s="268"/>
      <c r="E1" s="268"/>
      <c r="F1" s="268"/>
      <c r="G1" s="268"/>
      <c r="H1" s="268"/>
      <c r="I1" s="268"/>
      <c r="J1" s="268"/>
      <c r="K1" s="268"/>
      <c r="L1" s="268"/>
      <c r="M1" s="268"/>
      <c r="N1" s="268"/>
      <c r="O1" s="268"/>
      <c r="P1" s="268"/>
    </row>
    <row r="2" spans="1:16" s="16" customFormat="1" ht="18" customHeight="1" x14ac:dyDescent="0.25">
      <c r="A2" s="271" t="s">
        <v>117</v>
      </c>
      <c r="B2" s="271"/>
      <c r="C2" s="271"/>
      <c r="D2" s="271"/>
      <c r="E2" s="271"/>
      <c r="F2" s="271"/>
      <c r="G2" s="271"/>
      <c r="H2" s="271"/>
      <c r="I2" s="271"/>
      <c r="J2" s="271"/>
      <c r="K2" s="271"/>
      <c r="L2" s="271"/>
      <c r="M2" s="271"/>
      <c r="N2" s="271"/>
      <c r="O2" s="271"/>
      <c r="P2" s="271"/>
    </row>
    <row r="3" spans="1:16" s="16" customFormat="1" ht="15.75" customHeight="1" x14ac:dyDescent="0.25">
      <c r="A3" s="32"/>
      <c r="B3" s="35"/>
      <c r="C3" s="34"/>
      <c r="D3" s="34"/>
      <c r="E3" s="33"/>
      <c r="F3" s="33"/>
      <c r="G3" s="33"/>
      <c r="H3" s="34"/>
      <c r="I3" s="33"/>
      <c r="J3" s="33"/>
      <c r="K3" s="36"/>
      <c r="L3" s="33"/>
      <c r="M3" s="33"/>
      <c r="N3" s="33"/>
      <c r="O3" s="2"/>
      <c r="P3" s="2"/>
    </row>
    <row r="4" spans="1:16" s="41" customFormat="1" ht="17.25" x14ac:dyDescent="0.3">
      <c r="A4" s="269" t="s">
        <v>37</v>
      </c>
      <c r="B4" s="269"/>
      <c r="C4" s="269"/>
      <c r="D4" s="269"/>
      <c r="E4" s="45"/>
    </row>
    <row r="5" spans="1:16" s="47" customFormat="1" ht="36.75" customHeight="1" x14ac:dyDescent="0.3">
      <c r="A5" s="270" t="s">
        <v>60</v>
      </c>
      <c r="B5" s="270"/>
      <c r="C5" s="270"/>
      <c r="D5" s="270"/>
      <c r="E5" s="46"/>
    </row>
    <row r="6" spans="1:16" s="47" customFormat="1" ht="17.25" x14ac:dyDescent="0.3">
      <c r="A6" s="48" t="s">
        <v>61</v>
      </c>
      <c r="B6" s="49"/>
      <c r="C6" s="50"/>
      <c r="D6" s="50"/>
      <c r="E6" s="50"/>
    </row>
    <row r="7" spans="1:16" s="47" customFormat="1" ht="17.25" x14ac:dyDescent="0.3">
      <c r="A7" s="269" t="s">
        <v>212</v>
      </c>
      <c r="B7" s="269"/>
      <c r="C7" s="269"/>
      <c r="D7" s="51"/>
      <c r="E7" s="52"/>
    </row>
    <row r="8" spans="1:16" s="47" customFormat="1" ht="17.25" x14ac:dyDescent="0.3">
      <c r="A8" s="269" t="s">
        <v>215</v>
      </c>
      <c r="B8" s="269"/>
      <c r="C8" s="269"/>
      <c r="D8" s="53"/>
      <c r="E8" s="52"/>
    </row>
    <row r="9" spans="1:16" ht="16.5" x14ac:dyDescent="0.3">
      <c r="A9" s="5"/>
      <c r="B9" s="4"/>
      <c r="C9" s="18"/>
      <c r="D9" s="4"/>
      <c r="E9" s="6"/>
      <c r="F9" s="6"/>
      <c r="G9" s="6"/>
      <c r="H9" s="6"/>
      <c r="I9" s="3"/>
      <c r="J9" s="2"/>
      <c r="K9" s="37"/>
      <c r="L9" s="2"/>
      <c r="M9" s="2"/>
    </row>
    <row r="10" spans="1:16" ht="16.5" x14ac:dyDescent="0.2">
      <c r="A10" s="275" t="s">
        <v>216</v>
      </c>
      <c r="B10" s="275"/>
      <c r="C10" s="275"/>
      <c r="D10" s="275"/>
      <c r="E10" s="275"/>
    </row>
    <row r="11" spans="1:16" s="220" customFormat="1" ht="15.75" x14ac:dyDescent="0.25">
      <c r="A11" s="219"/>
      <c r="D11" s="221"/>
      <c r="E11" s="221"/>
      <c r="K11" s="222"/>
      <c r="O11" s="223" t="s">
        <v>14</v>
      </c>
      <c r="P11" s="224">
        <f>P37</f>
        <v>0</v>
      </c>
    </row>
    <row r="12" spans="1:16" s="220" customFormat="1" ht="16.5" thickBot="1" x14ac:dyDescent="0.3">
      <c r="A12" s="225" t="s">
        <v>232</v>
      </c>
      <c r="D12" s="221"/>
      <c r="E12" s="221"/>
      <c r="I12" s="226"/>
      <c r="J12" s="226"/>
      <c r="K12" s="227"/>
      <c r="L12" s="228"/>
      <c r="M12" s="228"/>
      <c r="N12" s="228"/>
      <c r="O12" s="223" t="s">
        <v>15</v>
      </c>
      <c r="P12" s="229">
        <f>L37</f>
        <v>0</v>
      </c>
    </row>
    <row r="13" spans="1:16" ht="12.75" customHeight="1" x14ac:dyDescent="0.2">
      <c r="A13" s="273" t="s">
        <v>5</v>
      </c>
      <c r="B13" s="276" t="s">
        <v>0</v>
      </c>
      <c r="C13" s="276" t="s">
        <v>182</v>
      </c>
      <c r="D13" s="276" t="s">
        <v>1</v>
      </c>
      <c r="E13" s="285" t="s">
        <v>183</v>
      </c>
      <c r="F13" s="284" t="s">
        <v>2</v>
      </c>
      <c r="G13" s="282"/>
      <c r="H13" s="282"/>
      <c r="I13" s="282"/>
      <c r="J13" s="282"/>
      <c r="K13" s="283"/>
      <c r="L13" s="284" t="s">
        <v>3</v>
      </c>
      <c r="M13" s="282"/>
      <c r="N13" s="282"/>
      <c r="O13" s="282"/>
      <c r="P13" s="283"/>
    </row>
    <row r="14" spans="1:16" ht="51.75" thickBot="1" x14ac:dyDescent="0.25">
      <c r="A14" s="274"/>
      <c r="B14" s="277"/>
      <c r="C14" s="277"/>
      <c r="D14" s="277"/>
      <c r="E14" s="286"/>
      <c r="F14" s="13" t="s">
        <v>6</v>
      </c>
      <c r="G14" s="20" t="s">
        <v>184</v>
      </c>
      <c r="H14" s="20" t="s">
        <v>185</v>
      </c>
      <c r="I14" s="20" t="s">
        <v>186</v>
      </c>
      <c r="J14" s="20" t="s">
        <v>187</v>
      </c>
      <c r="K14" s="10" t="s">
        <v>188</v>
      </c>
      <c r="L14" s="11" t="s">
        <v>7</v>
      </c>
      <c r="M14" s="20" t="s">
        <v>185</v>
      </c>
      <c r="N14" s="20" t="s">
        <v>186</v>
      </c>
      <c r="O14" s="14" t="s">
        <v>187</v>
      </c>
      <c r="P14" s="12" t="s">
        <v>189</v>
      </c>
    </row>
    <row r="15" spans="1:16" ht="14.25" thickBot="1" x14ac:dyDescent="0.3">
      <c r="A15" s="97">
        <v>1</v>
      </c>
      <c r="B15" s="97">
        <v>2</v>
      </c>
      <c r="C15" s="97">
        <v>3</v>
      </c>
      <c r="D15" s="97">
        <v>4</v>
      </c>
      <c r="E15" s="97">
        <v>5</v>
      </c>
      <c r="F15" s="97">
        <v>6</v>
      </c>
      <c r="G15" s="97">
        <v>7</v>
      </c>
      <c r="H15" s="97">
        <v>8</v>
      </c>
      <c r="I15" s="97">
        <v>9</v>
      </c>
      <c r="J15" s="97">
        <v>10</v>
      </c>
      <c r="K15" s="98">
        <v>11</v>
      </c>
      <c r="L15" s="97">
        <v>12</v>
      </c>
      <c r="M15" s="97">
        <v>13</v>
      </c>
      <c r="N15" s="97">
        <v>14</v>
      </c>
      <c r="O15" s="97">
        <v>15</v>
      </c>
      <c r="P15" s="97">
        <v>16</v>
      </c>
    </row>
    <row r="16" spans="1:16" x14ac:dyDescent="0.2">
      <c r="A16" s="199">
        <v>1</v>
      </c>
      <c r="B16" s="200"/>
      <c r="C16" s="215" t="s">
        <v>118</v>
      </c>
      <c r="D16" s="211"/>
      <c r="E16" s="211"/>
      <c r="F16" s="146">
        <v>0</v>
      </c>
      <c r="G16" s="153">
        <v>0</v>
      </c>
      <c r="H16" s="147">
        <f>F16*G16</f>
        <v>0</v>
      </c>
      <c r="I16" s="147"/>
      <c r="J16" s="147">
        <v>0</v>
      </c>
      <c r="K16" s="148"/>
      <c r="L16" s="146"/>
      <c r="M16" s="147"/>
      <c r="N16" s="147"/>
      <c r="O16" s="147"/>
      <c r="P16" s="148">
        <f>E16*K16</f>
        <v>0</v>
      </c>
    </row>
    <row r="17" spans="1:16" ht="25.5" x14ac:dyDescent="0.2">
      <c r="A17" s="201">
        <v>1.1000000000000001</v>
      </c>
      <c r="B17" s="103" t="s">
        <v>9</v>
      </c>
      <c r="C17" s="180" t="s">
        <v>137</v>
      </c>
      <c r="D17" s="109" t="s">
        <v>4</v>
      </c>
      <c r="E17" s="109">
        <v>157</v>
      </c>
      <c r="F17" s="149"/>
      <c r="G17" s="142"/>
      <c r="H17" s="141"/>
      <c r="I17" s="141"/>
      <c r="J17" s="141"/>
      <c r="K17" s="208"/>
      <c r="L17" s="149"/>
      <c r="M17" s="141"/>
      <c r="N17" s="141"/>
      <c r="O17" s="141"/>
      <c r="P17" s="120">
        <f>E17*K17</f>
        <v>0</v>
      </c>
    </row>
    <row r="18" spans="1:16" ht="63.75" x14ac:dyDescent="0.2">
      <c r="A18" s="201">
        <v>1.2</v>
      </c>
      <c r="B18" s="103" t="s">
        <v>9</v>
      </c>
      <c r="C18" s="180" t="s">
        <v>119</v>
      </c>
      <c r="D18" s="109" t="s">
        <v>120</v>
      </c>
      <c r="E18" s="109">
        <v>1</v>
      </c>
      <c r="F18" s="149"/>
      <c r="G18" s="142"/>
      <c r="H18" s="141"/>
      <c r="I18" s="141"/>
      <c r="J18" s="141"/>
      <c r="K18" s="208"/>
      <c r="L18" s="149"/>
      <c r="M18" s="141"/>
      <c r="N18" s="141"/>
      <c r="O18" s="141"/>
      <c r="P18" s="120">
        <f t="shared" ref="P18:P35" si="0">E18*K18</f>
        <v>0</v>
      </c>
    </row>
    <row r="19" spans="1:16" ht="63.75" x14ac:dyDescent="0.2">
      <c r="A19" s="201">
        <v>1.3</v>
      </c>
      <c r="B19" s="103" t="s">
        <v>9</v>
      </c>
      <c r="C19" s="180" t="s">
        <v>121</v>
      </c>
      <c r="D19" s="109" t="s">
        <v>120</v>
      </c>
      <c r="E19" s="109">
        <v>4</v>
      </c>
      <c r="F19" s="149"/>
      <c r="G19" s="142"/>
      <c r="H19" s="141"/>
      <c r="I19" s="141"/>
      <c r="J19" s="141"/>
      <c r="K19" s="208"/>
      <c r="L19" s="149"/>
      <c r="M19" s="141"/>
      <c r="N19" s="141"/>
      <c r="O19" s="141"/>
      <c r="P19" s="120">
        <f t="shared" si="0"/>
        <v>0</v>
      </c>
    </row>
    <row r="20" spans="1:16" ht="63.75" x14ac:dyDescent="0.2">
      <c r="A20" s="201">
        <v>1.4</v>
      </c>
      <c r="B20" s="103" t="s">
        <v>9</v>
      </c>
      <c r="C20" s="180" t="s">
        <v>122</v>
      </c>
      <c r="D20" s="109" t="s">
        <v>120</v>
      </c>
      <c r="E20" s="109">
        <v>1</v>
      </c>
      <c r="F20" s="150"/>
      <c r="G20" s="104"/>
      <c r="H20" s="104"/>
      <c r="I20" s="104"/>
      <c r="J20" s="104"/>
      <c r="K20" s="208"/>
      <c r="L20" s="150"/>
      <c r="M20" s="104"/>
      <c r="N20" s="104"/>
      <c r="O20" s="104"/>
      <c r="P20" s="120">
        <f t="shared" si="0"/>
        <v>0</v>
      </c>
    </row>
    <row r="21" spans="1:16" ht="63.75" x14ac:dyDescent="0.2">
      <c r="A21" s="201">
        <v>1.5</v>
      </c>
      <c r="B21" s="103" t="s">
        <v>9</v>
      </c>
      <c r="C21" s="180" t="s">
        <v>123</v>
      </c>
      <c r="D21" s="109" t="s">
        <v>120</v>
      </c>
      <c r="E21" s="109">
        <v>2</v>
      </c>
      <c r="F21" s="150"/>
      <c r="G21" s="104"/>
      <c r="H21" s="104"/>
      <c r="I21" s="104"/>
      <c r="J21" s="104"/>
      <c r="K21" s="208"/>
      <c r="L21" s="150"/>
      <c r="M21" s="104"/>
      <c r="N21" s="104"/>
      <c r="O21" s="104"/>
      <c r="P21" s="120">
        <f t="shared" si="0"/>
        <v>0</v>
      </c>
    </row>
    <row r="22" spans="1:16" ht="63.75" x14ac:dyDescent="0.2">
      <c r="A22" s="201">
        <v>1.6</v>
      </c>
      <c r="B22" s="103" t="s">
        <v>9</v>
      </c>
      <c r="C22" s="180" t="s">
        <v>138</v>
      </c>
      <c r="D22" s="109" t="s">
        <v>120</v>
      </c>
      <c r="E22" s="109">
        <v>1</v>
      </c>
      <c r="F22" s="150"/>
      <c r="G22" s="104"/>
      <c r="H22" s="104"/>
      <c r="I22" s="104"/>
      <c r="J22" s="104"/>
      <c r="K22" s="208"/>
      <c r="L22" s="150"/>
      <c r="M22" s="104"/>
      <c r="N22" s="104"/>
      <c r="O22" s="104"/>
      <c r="P22" s="120">
        <f t="shared" si="0"/>
        <v>0</v>
      </c>
    </row>
    <row r="23" spans="1:16" ht="51" x14ac:dyDescent="0.2">
      <c r="A23" s="201">
        <v>1.6</v>
      </c>
      <c r="B23" s="103" t="s">
        <v>9</v>
      </c>
      <c r="C23" s="180" t="s">
        <v>124</v>
      </c>
      <c r="D23" s="109" t="s">
        <v>120</v>
      </c>
      <c r="E23" s="109">
        <v>2</v>
      </c>
      <c r="F23" s="150"/>
      <c r="G23" s="104"/>
      <c r="H23" s="104"/>
      <c r="I23" s="104"/>
      <c r="J23" s="104"/>
      <c r="K23" s="209"/>
      <c r="L23" s="150"/>
      <c r="M23" s="104"/>
      <c r="N23" s="104"/>
      <c r="O23" s="104"/>
      <c r="P23" s="120">
        <f t="shared" si="0"/>
        <v>0</v>
      </c>
    </row>
    <row r="24" spans="1:16" ht="51" x14ac:dyDescent="0.2">
      <c r="A24" s="201">
        <v>1.7</v>
      </c>
      <c r="B24" s="103" t="s">
        <v>9</v>
      </c>
      <c r="C24" s="180" t="s">
        <v>125</v>
      </c>
      <c r="D24" s="109" t="s">
        <v>120</v>
      </c>
      <c r="E24" s="109">
        <v>1</v>
      </c>
      <c r="F24" s="150"/>
      <c r="G24" s="104"/>
      <c r="H24" s="104"/>
      <c r="I24" s="104"/>
      <c r="J24" s="104"/>
      <c r="K24" s="209"/>
      <c r="L24" s="150"/>
      <c r="M24" s="104"/>
      <c r="N24" s="104"/>
      <c r="O24" s="104"/>
      <c r="P24" s="120">
        <f t="shared" si="0"/>
        <v>0</v>
      </c>
    </row>
    <row r="25" spans="1:16" ht="12.75" customHeight="1" x14ac:dyDescent="0.2">
      <c r="A25" s="201">
        <v>1.8</v>
      </c>
      <c r="B25" s="103" t="s">
        <v>9</v>
      </c>
      <c r="C25" s="180" t="s">
        <v>126</v>
      </c>
      <c r="D25" s="109" t="s">
        <v>120</v>
      </c>
      <c r="E25" s="109">
        <v>1</v>
      </c>
      <c r="F25" s="150"/>
      <c r="G25" s="104"/>
      <c r="H25" s="104"/>
      <c r="I25" s="104"/>
      <c r="J25" s="104"/>
      <c r="K25" s="208"/>
      <c r="L25" s="150"/>
      <c r="M25" s="104"/>
      <c r="N25" s="104"/>
      <c r="O25" s="104"/>
      <c r="P25" s="120">
        <f t="shared" si="0"/>
        <v>0</v>
      </c>
    </row>
    <row r="26" spans="1:16" ht="12.75" customHeight="1" x14ac:dyDescent="0.2">
      <c r="A26" s="201">
        <v>1.9</v>
      </c>
      <c r="B26" s="103" t="s">
        <v>9</v>
      </c>
      <c r="C26" s="180" t="s">
        <v>127</v>
      </c>
      <c r="D26" s="109" t="s">
        <v>4</v>
      </c>
      <c r="E26" s="109">
        <v>2</v>
      </c>
      <c r="F26" s="150"/>
      <c r="G26" s="104"/>
      <c r="H26" s="104"/>
      <c r="I26" s="104"/>
      <c r="J26" s="104"/>
      <c r="K26" s="208"/>
      <c r="L26" s="150"/>
      <c r="M26" s="104"/>
      <c r="N26" s="104"/>
      <c r="O26" s="104"/>
      <c r="P26" s="120">
        <f t="shared" si="0"/>
        <v>0</v>
      </c>
    </row>
    <row r="27" spans="1:16" x14ac:dyDescent="0.2">
      <c r="A27" s="202">
        <v>1.1000000000000001</v>
      </c>
      <c r="B27" s="103" t="s">
        <v>9</v>
      </c>
      <c r="C27" s="216" t="s">
        <v>128</v>
      </c>
      <c r="D27" s="212" t="s">
        <v>4</v>
      </c>
      <c r="E27" s="212">
        <v>157</v>
      </c>
      <c r="F27" s="150"/>
      <c r="G27" s="104"/>
      <c r="H27" s="104"/>
      <c r="I27" s="104"/>
      <c r="J27" s="104"/>
      <c r="K27" s="210"/>
      <c r="L27" s="150"/>
      <c r="M27" s="104"/>
      <c r="N27" s="104"/>
      <c r="O27" s="104"/>
      <c r="P27" s="120">
        <f t="shared" si="0"/>
        <v>0</v>
      </c>
    </row>
    <row r="28" spans="1:16" x14ac:dyDescent="0.2">
      <c r="A28" s="203">
        <v>2</v>
      </c>
      <c r="B28" s="103"/>
      <c r="C28" s="217" t="s">
        <v>129</v>
      </c>
      <c r="D28" s="213"/>
      <c r="E28" s="213"/>
      <c r="F28" s="150"/>
      <c r="G28" s="104"/>
      <c r="H28" s="104"/>
      <c r="I28" s="104"/>
      <c r="J28" s="104"/>
      <c r="K28" s="208"/>
      <c r="L28" s="150"/>
      <c r="M28" s="104"/>
      <c r="N28" s="104"/>
      <c r="O28" s="104"/>
      <c r="P28" s="120">
        <f t="shared" si="0"/>
        <v>0</v>
      </c>
    </row>
    <row r="29" spans="1:16" ht="12.75" customHeight="1" x14ac:dyDescent="0.2">
      <c r="A29" s="203">
        <v>2.1</v>
      </c>
      <c r="B29" s="103" t="s">
        <v>9</v>
      </c>
      <c r="C29" s="180" t="s">
        <v>130</v>
      </c>
      <c r="D29" s="170" t="s">
        <v>11</v>
      </c>
      <c r="E29" s="171">
        <v>250</v>
      </c>
      <c r="F29" s="150"/>
      <c r="G29" s="104"/>
      <c r="H29" s="104"/>
      <c r="I29" s="104"/>
      <c r="J29" s="104"/>
      <c r="K29" s="208"/>
      <c r="L29" s="150"/>
      <c r="M29" s="104"/>
      <c r="N29" s="104"/>
      <c r="O29" s="104"/>
      <c r="P29" s="120">
        <f t="shared" si="0"/>
        <v>0</v>
      </c>
    </row>
    <row r="30" spans="1:16" x14ac:dyDescent="0.2">
      <c r="A30" s="203">
        <v>2.2000000000000002</v>
      </c>
      <c r="B30" s="103" t="s">
        <v>9</v>
      </c>
      <c r="C30" s="180" t="s">
        <v>131</v>
      </c>
      <c r="D30" s="170" t="s">
        <v>11</v>
      </c>
      <c r="E30" s="171">
        <f>E31</f>
        <v>77</v>
      </c>
      <c r="F30" s="150"/>
      <c r="G30" s="104"/>
      <c r="H30" s="104"/>
      <c r="I30" s="104"/>
      <c r="J30" s="104"/>
      <c r="K30" s="208"/>
      <c r="L30" s="150"/>
      <c r="M30" s="104"/>
      <c r="N30" s="104"/>
      <c r="O30" s="104"/>
      <c r="P30" s="120">
        <f t="shared" si="0"/>
        <v>0</v>
      </c>
    </row>
    <row r="31" spans="1:16" x14ac:dyDescent="0.2">
      <c r="A31" s="203">
        <v>2.2999999999999998</v>
      </c>
      <c r="B31" s="103" t="s">
        <v>9</v>
      </c>
      <c r="C31" s="180" t="s">
        <v>132</v>
      </c>
      <c r="D31" s="170" t="s">
        <v>11</v>
      </c>
      <c r="E31" s="171">
        <v>77</v>
      </c>
      <c r="F31" s="150"/>
      <c r="G31" s="104"/>
      <c r="H31" s="104"/>
      <c r="I31" s="104"/>
      <c r="J31" s="104"/>
      <c r="K31" s="208"/>
      <c r="L31" s="150"/>
      <c r="M31" s="104"/>
      <c r="N31" s="104"/>
      <c r="O31" s="104"/>
      <c r="P31" s="120">
        <f t="shared" si="0"/>
        <v>0</v>
      </c>
    </row>
    <row r="32" spans="1:16" ht="25.5" x14ac:dyDescent="0.2">
      <c r="A32" s="203">
        <v>2.4</v>
      </c>
      <c r="B32" s="103" t="s">
        <v>9</v>
      </c>
      <c r="C32" s="180" t="s">
        <v>133</v>
      </c>
      <c r="D32" s="171" t="s">
        <v>4</v>
      </c>
      <c r="E32" s="171">
        <f>E27</f>
        <v>157</v>
      </c>
      <c r="F32" s="150"/>
      <c r="G32" s="104"/>
      <c r="H32" s="104"/>
      <c r="I32" s="104"/>
      <c r="J32" s="104"/>
      <c r="K32" s="208"/>
      <c r="L32" s="150"/>
      <c r="M32" s="104"/>
      <c r="N32" s="104"/>
      <c r="O32" s="104"/>
      <c r="P32" s="120">
        <f t="shared" si="0"/>
        <v>0</v>
      </c>
    </row>
    <row r="33" spans="1:17" ht="25.5" x14ac:dyDescent="0.2">
      <c r="A33" s="203">
        <v>2.5</v>
      </c>
      <c r="B33" s="103" t="s">
        <v>9</v>
      </c>
      <c r="C33" s="180" t="s">
        <v>134</v>
      </c>
      <c r="D33" s="171" t="s">
        <v>4</v>
      </c>
      <c r="E33" s="171">
        <f>E32</f>
        <v>157</v>
      </c>
      <c r="F33" s="150"/>
      <c r="G33" s="104"/>
      <c r="H33" s="104"/>
      <c r="I33" s="104"/>
      <c r="J33" s="104"/>
      <c r="K33" s="208"/>
      <c r="L33" s="150"/>
      <c r="M33" s="104"/>
      <c r="N33" s="104"/>
      <c r="O33" s="104"/>
      <c r="P33" s="120">
        <f t="shared" si="0"/>
        <v>0</v>
      </c>
    </row>
    <row r="34" spans="1:17" ht="12.75" customHeight="1" x14ac:dyDescent="0.2">
      <c r="A34" s="203">
        <v>2.6</v>
      </c>
      <c r="B34" s="103" t="s">
        <v>9</v>
      </c>
      <c r="C34" s="180" t="s">
        <v>135</v>
      </c>
      <c r="D34" s="170" t="s">
        <v>11</v>
      </c>
      <c r="E34" s="171">
        <f>E29-E30</f>
        <v>173</v>
      </c>
      <c r="F34" s="150"/>
      <c r="G34" s="104"/>
      <c r="H34" s="104"/>
      <c r="I34" s="104"/>
      <c r="J34" s="104"/>
      <c r="K34" s="208"/>
      <c r="L34" s="150"/>
      <c r="M34" s="104"/>
      <c r="N34" s="104"/>
      <c r="O34" s="104"/>
      <c r="P34" s="120">
        <f t="shared" si="0"/>
        <v>0</v>
      </c>
    </row>
    <row r="35" spans="1:17" ht="25.5" x14ac:dyDescent="0.2">
      <c r="A35" s="203">
        <v>2.7</v>
      </c>
      <c r="B35" s="103" t="s">
        <v>9</v>
      </c>
      <c r="C35" s="180" t="s">
        <v>136</v>
      </c>
      <c r="D35" s="171" t="s">
        <v>4</v>
      </c>
      <c r="E35" s="171">
        <v>138</v>
      </c>
      <c r="F35" s="150"/>
      <c r="G35" s="104"/>
      <c r="H35" s="104"/>
      <c r="I35" s="104"/>
      <c r="J35" s="104"/>
      <c r="K35" s="208"/>
      <c r="L35" s="150"/>
      <c r="M35" s="104"/>
      <c r="N35" s="104"/>
      <c r="O35" s="104"/>
      <c r="P35" s="120">
        <f t="shared" si="0"/>
        <v>0</v>
      </c>
    </row>
    <row r="36" spans="1:17" ht="13.5" thickBot="1" x14ac:dyDescent="0.25">
      <c r="A36" s="204"/>
      <c r="B36" s="136"/>
      <c r="C36" s="218"/>
      <c r="D36" s="214"/>
      <c r="E36" s="214"/>
      <c r="F36" s="207"/>
      <c r="G36" s="205"/>
      <c r="H36" s="205"/>
      <c r="I36" s="205"/>
      <c r="J36" s="205"/>
      <c r="K36" s="126"/>
      <c r="L36" s="207"/>
      <c r="M36" s="205"/>
      <c r="N36" s="205"/>
      <c r="O36" s="205"/>
      <c r="P36" s="206"/>
      <c r="Q36" s="16"/>
    </row>
    <row r="37" spans="1:17" ht="13.5" thickBot="1" x14ac:dyDescent="0.25">
      <c r="A37" s="106"/>
      <c r="B37" s="107"/>
      <c r="C37" s="108"/>
      <c r="D37" s="287" t="s">
        <v>208</v>
      </c>
      <c r="E37" s="287"/>
      <c r="F37" s="287"/>
      <c r="G37" s="287"/>
      <c r="H37" s="287"/>
      <c r="I37" s="287"/>
      <c r="J37" s="287"/>
      <c r="K37" s="287"/>
      <c r="L37" s="196"/>
      <c r="M37" s="197"/>
      <c r="N37" s="197"/>
      <c r="O37" s="197"/>
      <c r="P37" s="198"/>
      <c r="Q37" s="16"/>
    </row>
    <row r="38" spans="1:17" x14ac:dyDescent="0.2">
      <c r="A38" s="27"/>
      <c r="B38" s="27"/>
      <c r="C38" s="28"/>
      <c r="D38" s="1"/>
      <c r="E38" s="27"/>
      <c r="F38" s="16"/>
      <c r="G38" s="16"/>
      <c r="H38" s="16"/>
      <c r="I38" s="16"/>
      <c r="J38" s="16"/>
      <c r="K38" s="39"/>
      <c r="L38" s="16"/>
      <c r="M38" s="16"/>
      <c r="N38" s="16"/>
      <c r="O38" s="16"/>
      <c r="P38" s="29"/>
      <c r="Q38" s="16"/>
    </row>
    <row r="39" spans="1:17" x14ac:dyDescent="0.2">
      <c r="A39" s="27"/>
      <c r="B39" s="27"/>
      <c r="C39" s="7"/>
      <c r="D39" s="42"/>
      <c r="E39" s="27"/>
      <c r="F39" s="16"/>
      <c r="G39" s="16"/>
      <c r="H39" s="16"/>
      <c r="I39" s="16"/>
      <c r="J39" s="16"/>
      <c r="K39" s="39"/>
      <c r="L39" s="16"/>
      <c r="M39" s="16"/>
      <c r="N39" s="16"/>
      <c r="O39" s="16"/>
      <c r="P39" s="30"/>
      <c r="Q39" s="16"/>
    </row>
    <row r="40" spans="1:17" x14ac:dyDescent="0.2">
      <c r="A40" s="27"/>
      <c r="B40" s="27"/>
      <c r="C40" s="28"/>
      <c r="D40" s="1"/>
      <c r="E40" s="43"/>
      <c r="F40" s="8"/>
      <c r="G40" s="8"/>
      <c r="H40" s="16"/>
      <c r="I40" s="16"/>
      <c r="J40" s="8"/>
      <c r="K40" s="40"/>
      <c r="L40" s="17"/>
      <c r="M40" s="17"/>
      <c r="N40" s="17"/>
      <c r="O40" s="17"/>
      <c r="P40" s="31"/>
      <c r="Q40" s="16"/>
    </row>
    <row r="41" spans="1:17" x14ac:dyDescent="0.2">
      <c r="A41" s="27"/>
      <c r="B41" s="27"/>
      <c r="C41" s="28"/>
      <c r="D41" s="1"/>
      <c r="E41" s="27"/>
      <c r="F41" s="16"/>
      <c r="G41" s="16"/>
      <c r="H41" s="16"/>
      <c r="I41" s="16"/>
      <c r="J41" s="16"/>
      <c r="K41" s="39"/>
      <c r="L41" s="16"/>
      <c r="M41" s="16"/>
      <c r="N41" s="16"/>
      <c r="O41" s="16"/>
      <c r="P41" s="29"/>
    </row>
    <row r="42" spans="1:17" x14ac:dyDescent="0.2">
      <c r="A42" s="27"/>
      <c r="B42" s="27"/>
      <c r="C42" s="28"/>
      <c r="D42" s="1"/>
      <c r="E42" s="27"/>
      <c r="F42" s="16"/>
      <c r="G42" s="16"/>
      <c r="H42" s="16"/>
      <c r="I42" s="16"/>
      <c r="J42" s="16"/>
      <c r="K42" s="39"/>
      <c r="L42" s="16"/>
      <c r="M42" s="16"/>
      <c r="N42" s="16"/>
      <c r="O42" s="16"/>
      <c r="P42" s="29"/>
    </row>
    <row r="43" spans="1:17" x14ac:dyDescent="0.2">
      <c r="D43" s="9"/>
      <c r="G43" s="7"/>
      <c r="H43" s="16"/>
      <c r="I43" s="16"/>
      <c r="J43" s="8"/>
      <c r="K43" s="40"/>
      <c r="L43" s="17"/>
      <c r="M43" s="17"/>
      <c r="N43" s="17"/>
      <c r="O43" s="17"/>
      <c r="P43" s="31"/>
    </row>
    <row r="44" spans="1:17" x14ac:dyDescent="0.2">
      <c r="A44" s="23" t="s">
        <v>13</v>
      </c>
      <c r="B44" s="23"/>
      <c r="C44" s="23"/>
      <c r="D44" s="25"/>
      <c r="E44" s="24"/>
      <c r="F44" s="23"/>
      <c r="G44" s="23"/>
      <c r="H44" s="16"/>
      <c r="I44" s="16"/>
      <c r="J44" s="16"/>
      <c r="K44" s="39"/>
      <c r="L44" s="16"/>
      <c r="M44" s="16"/>
      <c r="N44" s="16"/>
      <c r="O44" s="16"/>
      <c r="P44" s="7"/>
    </row>
    <row r="45" spans="1:17" ht="13.5" x14ac:dyDescent="0.25">
      <c r="A45" s="8"/>
      <c r="D45" s="9"/>
      <c r="E45" s="88" t="s">
        <v>46</v>
      </c>
      <c r="H45" s="16"/>
      <c r="I45" s="16"/>
      <c r="J45" s="16"/>
      <c r="K45" s="39"/>
      <c r="L45" s="16"/>
      <c r="M45" s="16"/>
      <c r="N45" s="16"/>
      <c r="O45" s="16"/>
      <c r="P45" s="16"/>
    </row>
    <row r="46" spans="1:17" ht="15.75" x14ac:dyDescent="0.25">
      <c r="A46" s="26"/>
      <c r="B46" s="21"/>
      <c r="C46" s="21"/>
      <c r="D46" s="21"/>
      <c r="E46" s="21"/>
      <c r="F46" s="21"/>
      <c r="G46" s="22"/>
      <c r="H46" s="16"/>
      <c r="I46" s="16"/>
      <c r="J46" s="16"/>
      <c r="K46" s="39"/>
      <c r="L46" s="16"/>
      <c r="M46" s="16"/>
      <c r="N46" s="16"/>
      <c r="O46" s="16"/>
      <c r="P46" s="16"/>
    </row>
    <row r="48" spans="1:17" x14ac:dyDescent="0.2">
      <c r="A48" s="23" t="s">
        <v>209</v>
      </c>
      <c r="B48" s="23"/>
      <c r="C48" s="23"/>
      <c r="D48" s="25"/>
      <c r="E48" s="24"/>
      <c r="F48" s="23"/>
      <c r="G48" s="23"/>
    </row>
    <row r="49" spans="1:5" ht="13.5" x14ac:dyDescent="0.25">
      <c r="A49" s="8"/>
      <c r="D49" s="9"/>
      <c r="E49" s="88" t="s">
        <v>210</v>
      </c>
    </row>
    <row r="54" spans="1:5" ht="15.75" x14ac:dyDescent="0.25">
      <c r="A54" s="259" t="s">
        <v>220</v>
      </c>
      <c r="B54" s="259"/>
      <c r="C54" s="260"/>
      <c r="D54" s="260"/>
      <c r="E54" s="260"/>
    </row>
    <row r="55" spans="1:5" x14ac:dyDescent="0.2">
      <c r="A55" s="265" t="s">
        <v>221</v>
      </c>
      <c r="B55" s="265"/>
      <c r="C55" s="265"/>
      <c r="D55" s="265"/>
      <c r="E55" s="265"/>
    </row>
    <row r="56" spans="1:5" x14ac:dyDescent="0.2">
      <c r="A56" s="265" t="s">
        <v>222</v>
      </c>
      <c r="B56" s="265"/>
      <c r="C56" s="265"/>
      <c r="D56" s="265"/>
      <c r="E56" s="265"/>
    </row>
    <row r="57" spans="1:5" x14ac:dyDescent="0.2">
      <c r="A57" s="266" t="s">
        <v>223</v>
      </c>
      <c r="B57" s="266"/>
      <c r="C57" s="266"/>
      <c r="D57" s="266"/>
      <c r="E57" s="266"/>
    </row>
    <row r="58" spans="1:5" x14ac:dyDescent="0.2">
      <c r="A58" s="261" t="s">
        <v>224</v>
      </c>
      <c r="B58" s="261"/>
      <c r="C58" s="260"/>
      <c r="D58" s="260"/>
      <c r="E58" s="260"/>
    </row>
    <row r="59" spans="1:5" ht="15" x14ac:dyDescent="0.25">
      <c r="A59" s="261" t="s">
        <v>225</v>
      </c>
      <c r="B59" s="261"/>
      <c r="C59" s="262"/>
      <c r="D59" s="263"/>
      <c r="E59" s="263"/>
    </row>
    <row r="60" spans="1:5" ht="15" x14ac:dyDescent="0.25">
      <c r="A60" s="261" t="s">
        <v>226</v>
      </c>
      <c r="B60" s="261"/>
      <c r="C60" s="262"/>
      <c r="D60" s="263"/>
      <c r="E60" s="263"/>
    </row>
    <row r="61" spans="1:5" ht="15" x14ac:dyDescent="0.25">
      <c r="A61" s="261" t="s">
        <v>227</v>
      </c>
      <c r="B61" s="261"/>
      <c r="C61" s="262"/>
      <c r="D61" s="263"/>
      <c r="E61" s="263"/>
    </row>
    <row r="62" spans="1:5" x14ac:dyDescent="0.2">
      <c r="A62" s="267" t="s">
        <v>228</v>
      </c>
      <c r="B62" s="267"/>
      <c r="C62" s="267"/>
      <c r="D62" s="267"/>
      <c r="E62" s="267"/>
    </row>
    <row r="63" spans="1:5" x14ac:dyDescent="0.2">
      <c r="A63" s="267"/>
      <c r="B63" s="267"/>
      <c r="C63" s="267"/>
      <c r="D63" s="267"/>
      <c r="E63" s="267"/>
    </row>
  </sheetData>
  <mergeCells count="19">
    <mergeCell ref="A1:P1"/>
    <mergeCell ref="A4:D4"/>
    <mergeCell ref="A5:D5"/>
    <mergeCell ref="A7:C7"/>
    <mergeCell ref="A8:C8"/>
    <mergeCell ref="A2:P2"/>
    <mergeCell ref="A13:A14"/>
    <mergeCell ref="E13:E14"/>
    <mergeCell ref="B13:B14"/>
    <mergeCell ref="C13:C14"/>
    <mergeCell ref="D13:D14"/>
    <mergeCell ref="L13:P13"/>
    <mergeCell ref="F13:K13"/>
    <mergeCell ref="A10:E10"/>
    <mergeCell ref="A55:E55"/>
    <mergeCell ref="A56:E56"/>
    <mergeCell ref="A57:E57"/>
    <mergeCell ref="A62:E63"/>
    <mergeCell ref="D37:K37"/>
  </mergeCells>
  <pageMargins left="0.51181102362204722" right="0.51181102362204722" top="0.94488188976377963" bottom="0.35433070866141736" header="0.31496062992125984" footer="0.31496062992125984"/>
  <pageSetup paperSize="9" scale="70" fitToHeight="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93"/>
  <sheetViews>
    <sheetView showZeros="0" zoomScale="115" zoomScaleNormal="115" zoomScaleSheetLayoutView="106" workbookViewId="0">
      <selection activeCell="C15" sqref="C15"/>
    </sheetView>
  </sheetViews>
  <sheetFormatPr defaultRowHeight="12.75" x14ac:dyDescent="0.2"/>
  <cols>
    <col min="1" max="1" width="7.5703125" style="15" customWidth="1"/>
    <col min="2" max="2" width="9.7109375" style="15" customWidth="1"/>
    <col min="3" max="3" width="55.42578125" style="15" customWidth="1"/>
    <col min="4" max="4" width="9.85546875" style="15" customWidth="1"/>
    <col min="5" max="5" width="9" style="15" customWidth="1"/>
    <col min="6" max="10" width="9.140625" style="15" customWidth="1"/>
    <col min="11" max="11" width="9.140625" style="38" customWidth="1"/>
    <col min="12" max="15" width="9.140625" style="15" customWidth="1"/>
    <col min="16" max="16" width="10.7109375" style="15" customWidth="1"/>
    <col min="17" max="16384" width="9.140625" style="15"/>
  </cols>
  <sheetData>
    <row r="1" spans="1:16" s="16" customFormat="1" ht="20.100000000000001" customHeight="1" x14ac:dyDescent="0.2">
      <c r="A1" s="268" t="s">
        <v>140</v>
      </c>
      <c r="B1" s="268"/>
      <c r="C1" s="268"/>
      <c r="D1" s="268"/>
      <c r="E1" s="268"/>
      <c r="F1" s="268"/>
      <c r="G1" s="268"/>
      <c r="H1" s="268"/>
      <c r="I1" s="268"/>
      <c r="J1" s="268"/>
      <c r="K1" s="268"/>
      <c r="L1" s="268"/>
      <c r="M1" s="268"/>
      <c r="N1" s="268"/>
      <c r="O1" s="268"/>
      <c r="P1" s="268"/>
    </row>
    <row r="2" spans="1:16" s="16" customFormat="1" ht="18" customHeight="1" x14ac:dyDescent="0.25">
      <c r="A2" s="271" t="s">
        <v>139</v>
      </c>
      <c r="B2" s="271"/>
      <c r="C2" s="271"/>
      <c r="D2" s="271"/>
      <c r="E2" s="271"/>
      <c r="F2" s="271"/>
      <c r="G2" s="271"/>
      <c r="H2" s="271"/>
      <c r="I2" s="271"/>
      <c r="J2" s="271"/>
      <c r="K2" s="271"/>
      <c r="L2" s="271"/>
      <c r="M2" s="271"/>
      <c r="N2" s="271"/>
      <c r="O2" s="271"/>
      <c r="P2" s="271"/>
    </row>
    <row r="3" spans="1:16" s="16" customFormat="1" ht="15.75" customHeight="1" x14ac:dyDescent="0.25">
      <c r="A3" s="32"/>
      <c r="B3" s="35"/>
      <c r="C3" s="34"/>
      <c r="D3" s="34"/>
      <c r="E3" s="33"/>
      <c r="F3" s="33"/>
      <c r="G3" s="33"/>
      <c r="H3" s="34"/>
      <c r="I3" s="33"/>
      <c r="J3" s="33"/>
      <c r="K3" s="36"/>
      <c r="L3" s="33"/>
      <c r="M3" s="33"/>
      <c r="N3" s="33"/>
      <c r="O3" s="2"/>
      <c r="P3" s="2"/>
    </row>
    <row r="4" spans="1:16" s="41" customFormat="1" ht="17.25" x14ac:dyDescent="0.3">
      <c r="A4" s="269" t="s">
        <v>37</v>
      </c>
      <c r="B4" s="269"/>
      <c r="C4" s="269"/>
      <c r="D4" s="269"/>
      <c r="E4" s="45"/>
    </row>
    <row r="5" spans="1:16" s="47" customFormat="1" ht="36.75" customHeight="1" x14ac:dyDescent="0.3">
      <c r="A5" s="270" t="s">
        <v>60</v>
      </c>
      <c r="B5" s="270"/>
      <c r="C5" s="270"/>
      <c r="D5" s="270"/>
      <c r="E5" s="46"/>
    </row>
    <row r="6" spans="1:16" s="47" customFormat="1" ht="17.25" x14ac:dyDescent="0.3">
      <c r="A6" s="48" t="s">
        <v>61</v>
      </c>
      <c r="B6" s="49"/>
      <c r="C6" s="50"/>
      <c r="D6" s="50"/>
      <c r="E6" s="50"/>
    </row>
    <row r="7" spans="1:16" s="47" customFormat="1" ht="17.25" x14ac:dyDescent="0.3">
      <c r="A7" s="269" t="s">
        <v>212</v>
      </c>
      <c r="B7" s="269"/>
      <c r="C7" s="269"/>
      <c r="D7" s="51"/>
      <c r="E7" s="52"/>
    </row>
    <row r="8" spans="1:16" s="47" customFormat="1" ht="17.25" x14ac:dyDescent="0.3">
      <c r="A8" s="269" t="s">
        <v>213</v>
      </c>
      <c r="B8" s="269"/>
      <c r="C8" s="269"/>
      <c r="D8" s="53"/>
      <c r="E8" s="52"/>
    </row>
    <row r="9" spans="1:16" ht="16.5" x14ac:dyDescent="0.3">
      <c r="A9" s="5"/>
      <c r="B9" s="4"/>
      <c r="C9" s="18"/>
      <c r="D9" s="4"/>
      <c r="E9" s="6"/>
      <c r="F9" s="6"/>
      <c r="G9" s="6"/>
      <c r="H9" s="6"/>
      <c r="I9" s="3"/>
      <c r="J9" s="2"/>
      <c r="K9" s="37"/>
      <c r="L9" s="2"/>
      <c r="M9" s="2"/>
    </row>
    <row r="10" spans="1:16" ht="16.5" x14ac:dyDescent="0.2">
      <c r="A10" s="275" t="s">
        <v>217</v>
      </c>
      <c r="B10" s="275"/>
      <c r="C10" s="275"/>
      <c r="D10" s="275"/>
      <c r="E10" s="275"/>
    </row>
    <row r="11" spans="1:16" s="220" customFormat="1" ht="15.75" x14ac:dyDescent="0.25">
      <c r="A11" s="219"/>
      <c r="D11" s="221"/>
      <c r="E11" s="221"/>
      <c r="K11" s="222"/>
      <c r="O11" s="223" t="s">
        <v>14</v>
      </c>
      <c r="P11" s="224">
        <f>P68</f>
        <v>0</v>
      </c>
    </row>
    <row r="12" spans="1:16" s="220" customFormat="1" ht="16.5" thickBot="1" x14ac:dyDescent="0.3">
      <c r="A12" s="225" t="s">
        <v>232</v>
      </c>
      <c r="D12" s="221"/>
      <c r="E12" s="221"/>
      <c r="I12" s="226"/>
      <c r="J12" s="226"/>
      <c r="K12" s="227"/>
      <c r="L12" s="228"/>
      <c r="M12" s="228"/>
      <c r="N12" s="228"/>
      <c r="O12" s="223" t="s">
        <v>15</v>
      </c>
      <c r="P12" s="229">
        <f>L68</f>
        <v>0</v>
      </c>
    </row>
    <row r="13" spans="1:16" ht="12.75" customHeight="1" x14ac:dyDescent="0.2">
      <c r="A13" s="273" t="s">
        <v>5</v>
      </c>
      <c r="B13" s="276" t="s">
        <v>0</v>
      </c>
      <c r="C13" s="276" t="s">
        <v>182</v>
      </c>
      <c r="D13" s="276" t="s">
        <v>1</v>
      </c>
      <c r="E13" s="285" t="s">
        <v>183</v>
      </c>
      <c r="F13" s="284" t="s">
        <v>2</v>
      </c>
      <c r="G13" s="282"/>
      <c r="H13" s="282"/>
      <c r="I13" s="282"/>
      <c r="J13" s="282"/>
      <c r="K13" s="283"/>
      <c r="L13" s="284" t="s">
        <v>3</v>
      </c>
      <c r="M13" s="282"/>
      <c r="N13" s="282"/>
      <c r="O13" s="282"/>
      <c r="P13" s="283"/>
    </row>
    <row r="14" spans="1:16" ht="51.75" thickBot="1" x14ac:dyDescent="0.25">
      <c r="A14" s="274"/>
      <c r="B14" s="277"/>
      <c r="C14" s="277"/>
      <c r="D14" s="277"/>
      <c r="E14" s="286"/>
      <c r="F14" s="13" t="s">
        <v>6</v>
      </c>
      <c r="G14" s="20" t="s">
        <v>184</v>
      </c>
      <c r="H14" s="20" t="s">
        <v>185</v>
      </c>
      <c r="I14" s="20" t="s">
        <v>186</v>
      </c>
      <c r="J14" s="20" t="s">
        <v>187</v>
      </c>
      <c r="K14" s="10" t="s">
        <v>188</v>
      </c>
      <c r="L14" s="11" t="s">
        <v>7</v>
      </c>
      <c r="M14" s="20" t="s">
        <v>185</v>
      </c>
      <c r="N14" s="20" t="s">
        <v>186</v>
      </c>
      <c r="O14" s="14" t="s">
        <v>187</v>
      </c>
      <c r="P14" s="12" t="s">
        <v>189</v>
      </c>
    </row>
    <row r="15" spans="1:16" ht="14.25" thickBot="1" x14ac:dyDescent="0.3">
      <c r="A15" s="97">
        <v>1</v>
      </c>
      <c r="B15" s="97">
        <v>2</v>
      </c>
      <c r="C15" s="97">
        <v>3</v>
      </c>
      <c r="D15" s="97">
        <v>4</v>
      </c>
      <c r="E15" s="97">
        <v>5</v>
      </c>
      <c r="F15" s="97">
        <v>6</v>
      </c>
      <c r="G15" s="97">
        <v>7</v>
      </c>
      <c r="H15" s="97">
        <v>8</v>
      </c>
      <c r="I15" s="97">
        <v>9</v>
      </c>
      <c r="J15" s="97">
        <v>10</v>
      </c>
      <c r="K15" s="98">
        <v>11</v>
      </c>
      <c r="L15" s="97">
        <v>12</v>
      </c>
      <c r="M15" s="97">
        <v>13</v>
      </c>
      <c r="N15" s="97">
        <v>14</v>
      </c>
      <c r="O15" s="97">
        <v>15</v>
      </c>
      <c r="P15" s="97">
        <v>16</v>
      </c>
    </row>
    <row r="16" spans="1:16" x14ac:dyDescent="0.2">
      <c r="A16" s="199">
        <v>1</v>
      </c>
      <c r="B16" s="200"/>
      <c r="C16" s="215" t="s">
        <v>179</v>
      </c>
      <c r="D16" s="211"/>
      <c r="E16" s="211"/>
      <c r="F16" s="146">
        <v>0</v>
      </c>
      <c r="G16" s="153">
        <v>0</v>
      </c>
      <c r="H16" s="147">
        <f>F16*G16</f>
        <v>0</v>
      </c>
      <c r="I16" s="147"/>
      <c r="J16" s="147">
        <v>0</v>
      </c>
      <c r="K16" s="148"/>
      <c r="L16" s="146"/>
      <c r="M16" s="147"/>
      <c r="N16" s="147"/>
      <c r="O16" s="147"/>
      <c r="P16" s="148">
        <f>E16*K16</f>
        <v>0</v>
      </c>
    </row>
    <row r="17" spans="1:16" x14ac:dyDescent="0.2">
      <c r="A17" s="234">
        <v>1</v>
      </c>
      <c r="B17" s="103" t="s">
        <v>9</v>
      </c>
      <c r="C17" s="252" t="s">
        <v>141</v>
      </c>
      <c r="D17" s="248" t="s">
        <v>4</v>
      </c>
      <c r="E17" s="244">
        <v>80</v>
      </c>
      <c r="F17" s="149"/>
      <c r="G17" s="142"/>
      <c r="H17" s="141"/>
      <c r="I17" s="141"/>
      <c r="J17" s="141"/>
      <c r="K17" s="235"/>
      <c r="L17" s="149"/>
      <c r="M17" s="141"/>
      <c r="N17" s="141"/>
      <c r="O17" s="141"/>
      <c r="P17" s="235">
        <f>E17*K17</f>
        <v>0</v>
      </c>
    </row>
    <row r="18" spans="1:16" x14ac:dyDescent="0.2">
      <c r="A18" s="234">
        <v>2</v>
      </c>
      <c r="B18" s="103" t="s">
        <v>9</v>
      </c>
      <c r="C18" s="252" t="s">
        <v>142</v>
      </c>
      <c r="D18" s="248" t="s">
        <v>4</v>
      </c>
      <c r="E18" s="244">
        <v>180</v>
      </c>
      <c r="F18" s="149"/>
      <c r="G18" s="142"/>
      <c r="H18" s="141"/>
      <c r="I18" s="141"/>
      <c r="J18" s="141"/>
      <c r="K18" s="235"/>
      <c r="L18" s="149"/>
      <c r="M18" s="141"/>
      <c r="N18" s="141"/>
      <c r="O18" s="141"/>
      <c r="P18" s="235">
        <f t="shared" ref="P18:P39" si="0">E18*K18</f>
        <v>0</v>
      </c>
    </row>
    <row r="19" spans="1:16" x14ac:dyDescent="0.2">
      <c r="A19" s="234">
        <v>3</v>
      </c>
      <c r="B19" s="103" t="s">
        <v>9</v>
      </c>
      <c r="C19" s="252" t="s">
        <v>143</v>
      </c>
      <c r="D19" s="248" t="s">
        <v>4</v>
      </c>
      <c r="E19" s="244">
        <v>125</v>
      </c>
      <c r="F19" s="149"/>
      <c r="G19" s="142"/>
      <c r="H19" s="141"/>
      <c r="I19" s="141"/>
      <c r="J19" s="141"/>
      <c r="K19" s="235"/>
      <c r="L19" s="149"/>
      <c r="M19" s="141"/>
      <c r="N19" s="141"/>
      <c r="O19" s="141"/>
      <c r="P19" s="235">
        <f t="shared" si="0"/>
        <v>0</v>
      </c>
    </row>
    <row r="20" spans="1:16" x14ac:dyDescent="0.2">
      <c r="A20" s="234">
        <v>4</v>
      </c>
      <c r="B20" s="103" t="s">
        <v>9</v>
      </c>
      <c r="C20" s="252" t="s">
        <v>144</v>
      </c>
      <c r="D20" s="248" t="s">
        <v>4</v>
      </c>
      <c r="E20" s="244">
        <v>26</v>
      </c>
      <c r="F20" s="149"/>
      <c r="G20" s="142"/>
      <c r="H20" s="141"/>
      <c r="I20" s="141"/>
      <c r="J20" s="141"/>
      <c r="K20" s="235"/>
      <c r="L20" s="149"/>
      <c r="M20" s="141"/>
      <c r="N20" s="141"/>
      <c r="O20" s="141"/>
      <c r="P20" s="235">
        <f t="shared" si="0"/>
        <v>0</v>
      </c>
    </row>
    <row r="21" spans="1:16" x14ac:dyDescent="0.2">
      <c r="A21" s="234">
        <v>5</v>
      </c>
      <c r="B21" s="103" t="s">
        <v>9</v>
      </c>
      <c r="C21" s="252" t="s">
        <v>145</v>
      </c>
      <c r="D21" s="248" t="s">
        <v>4</v>
      </c>
      <c r="E21" s="244">
        <v>80</v>
      </c>
      <c r="F21" s="149"/>
      <c r="G21" s="142"/>
      <c r="H21" s="141"/>
      <c r="I21" s="141"/>
      <c r="J21" s="141"/>
      <c r="K21" s="235"/>
      <c r="L21" s="149"/>
      <c r="M21" s="141"/>
      <c r="N21" s="141"/>
      <c r="O21" s="141"/>
      <c r="P21" s="235">
        <f t="shared" si="0"/>
        <v>0</v>
      </c>
    </row>
    <row r="22" spans="1:16" x14ac:dyDescent="0.2">
      <c r="A22" s="234">
        <v>6</v>
      </c>
      <c r="B22" s="103" t="s">
        <v>9</v>
      </c>
      <c r="C22" s="252" t="s">
        <v>146</v>
      </c>
      <c r="D22" s="248" t="s">
        <v>4</v>
      </c>
      <c r="E22" s="244">
        <v>87</v>
      </c>
      <c r="F22" s="149"/>
      <c r="G22" s="142"/>
      <c r="H22" s="141"/>
      <c r="I22" s="141"/>
      <c r="J22" s="141"/>
      <c r="K22" s="235"/>
      <c r="L22" s="149"/>
      <c r="M22" s="141"/>
      <c r="N22" s="141"/>
      <c r="O22" s="141"/>
      <c r="P22" s="235">
        <f t="shared" si="0"/>
        <v>0</v>
      </c>
    </row>
    <row r="23" spans="1:16" x14ac:dyDescent="0.2">
      <c r="A23" s="234">
        <v>7</v>
      </c>
      <c r="B23" s="103" t="s">
        <v>9</v>
      </c>
      <c r="C23" s="252" t="s">
        <v>178</v>
      </c>
      <c r="D23" s="248" t="s">
        <v>38</v>
      </c>
      <c r="E23" s="244">
        <v>4</v>
      </c>
      <c r="F23" s="149"/>
      <c r="G23" s="142"/>
      <c r="H23" s="141"/>
      <c r="I23" s="141"/>
      <c r="J23" s="141"/>
      <c r="K23" s="235"/>
      <c r="L23" s="149"/>
      <c r="M23" s="141"/>
      <c r="N23" s="141"/>
      <c r="O23" s="141"/>
      <c r="P23" s="235">
        <f t="shared" si="0"/>
        <v>0</v>
      </c>
    </row>
    <row r="24" spans="1:16" x14ac:dyDescent="0.2">
      <c r="A24" s="234">
        <v>8</v>
      </c>
      <c r="B24" s="103" t="s">
        <v>9</v>
      </c>
      <c r="C24" s="252" t="s">
        <v>147</v>
      </c>
      <c r="D24" s="248" t="s">
        <v>4</v>
      </c>
      <c r="E24" s="244">
        <v>176</v>
      </c>
      <c r="F24" s="149"/>
      <c r="G24" s="142"/>
      <c r="H24" s="141"/>
      <c r="I24" s="141"/>
      <c r="J24" s="141"/>
      <c r="K24" s="235"/>
      <c r="L24" s="149"/>
      <c r="M24" s="141"/>
      <c r="N24" s="141"/>
      <c r="O24" s="141"/>
      <c r="P24" s="235">
        <f t="shared" si="0"/>
        <v>0</v>
      </c>
    </row>
    <row r="25" spans="1:16" x14ac:dyDescent="0.2">
      <c r="A25" s="234">
        <v>9</v>
      </c>
      <c r="B25" s="103" t="s">
        <v>9</v>
      </c>
      <c r="C25" s="253" t="s">
        <v>148</v>
      </c>
      <c r="D25" s="248" t="s">
        <v>38</v>
      </c>
      <c r="E25" s="244">
        <v>1</v>
      </c>
      <c r="F25" s="149"/>
      <c r="G25" s="142"/>
      <c r="H25" s="141"/>
      <c r="I25" s="141"/>
      <c r="J25" s="141"/>
      <c r="K25" s="235"/>
      <c r="L25" s="149"/>
      <c r="M25" s="141"/>
      <c r="N25" s="141"/>
      <c r="O25" s="141"/>
      <c r="P25" s="235">
        <f t="shared" si="0"/>
        <v>0</v>
      </c>
    </row>
    <row r="26" spans="1:16" x14ac:dyDescent="0.2">
      <c r="A26" s="234">
        <v>10</v>
      </c>
      <c r="B26" s="103" t="s">
        <v>9</v>
      </c>
      <c r="C26" s="252" t="s">
        <v>149</v>
      </c>
      <c r="D26" s="248" t="s">
        <v>40</v>
      </c>
      <c r="E26" s="244">
        <v>20</v>
      </c>
      <c r="F26" s="149"/>
      <c r="G26" s="142"/>
      <c r="H26" s="141"/>
      <c r="I26" s="141"/>
      <c r="J26" s="141"/>
      <c r="K26" s="235"/>
      <c r="L26" s="149"/>
      <c r="M26" s="141"/>
      <c r="N26" s="141"/>
      <c r="O26" s="141"/>
      <c r="P26" s="235">
        <f t="shared" si="0"/>
        <v>0</v>
      </c>
    </row>
    <row r="27" spans="1:16" x14ac:dyDescent="0.2">
      <c r="A27" s="234">
        <v>11</v>
      </c>
      <c r="B27" s="103" t="s">
        <v>9</v>
      </c>
      <c r="C27" s="252" t="s">
        <v>150</v>
      </c>
      <c r="D27" s="248" t="s">
        <v>38</v>
      </c>
      <c r="E27" s="244">
        <v>4</v>
      </c>
      <c r="F27" s="149"/>
      <c r="G27" s="142"/>
      <c r="H27" s="141"/>
      <c r="I27" s="141"/>
      <c r="J27" s="141"/>
      <c r="K27" s="235"/>
      <c r="L27" s="149"/>
      <c r="M27" s="141"/>
      <c r="N27" s="141"/>
      <c r="O27" s="141"/>
      <c r="P27" s="235">
        <f t="shared" si="0"/>
        <v>0</v>
      </c>
    </row>
    <row r="28" spans="1:16" x14ac:dyDescent="0.2">
      <c r="A28" s="234">
        <v>12</v>
      </c>
      <c r="B28" s="103" t="s">
        <v>9</v>
      </c>
      <c r="C28" s="252" t="s">
        <v>151</v>
      </c>
      <c r="D28" s="248" t="s">
        <v>40</v>
      </c>
      <c r="E28" s="244">
        <v>3</v>
      </c>
      <c r="F28" s="149"/>
      <c r="G28" s="142"/>
      <c r="H28" s="141"/>
      <c r="I28" s="141"/>
      <c r="J28" s="141"/>
      <c r="K28" s="235"/>
      <c r="L28" s="149"/>
      <c r="M28" s="141"/>
      <c r="N28" s="141"/>
      <c r="O28" s="141"/>
      <c r="P28" s="235">
        <f t="shared" si="0"/>
        <v>0</v>
      </c>
    </row>
    <row r="29" spans="1:16" ht="25.5" x14ac:dyDescent="0.2">
      <c r="A29" s="234">
        <v>13</v>
      </c>
      <c r="B29" s="103" t="s">
        <v>9</v>
      </c>
      <c r="C29" s="252" t="s">
        <v>152</v>
      </c>
      <c r="D29" s="248" t="s">
        <v>40</v>
      </c>
      <c r="E29" s="244">
        <v>6</v>
      </c>
      <c r="F29" s="149"/>
      <c r="G29" s="142"/>
      <c r="H29" s="141"/>
      <c r="I29" s="141"/>
      <c r="J29" s="141"/>
      <c r="K29" s="235"/>
      <c r="L29" s="149"/>
      <c r="M29" s="141"/>
      <c r="N29" s="141"/>
      <c r="O29" s="141"/>
      <c r="P29" s="235">
        <f t="shared" si="0"/>
        <v>0</v>
      </c>
    </row>
    <row r="30" spans="1:16" x14ac:dyDescent="0.2">
      <c r="A30" s="234">
        <v>14</v>
      </c>
      <c r="B30" s="103" t="s">
        <v>9</v>
      </c>
      <c r="C30" s="252" t="s">
        <v>153</v>
      </c>
      <c r="D30" s="248" t="s">
        <v>40</v>
      </c>
      <c r="E30" s="244">
        <v>6</v>
      </c>
      <c r="F30" s="149"/>
      <c r="G30" s="142"/>
      <c r="H30" s="141"/>
      <c r="I30" s="141"/>
      <c r="J30" s="141"/>
      <c r="K30" s="235"/>
      <c r="L30" s="149"/>
      <c r="M30" s="141"/>
      <c r="N30" s="141"/>
      <c r="O30" s="141"/>
      <c r="P30" s="235">
        <f t="shared" si="0"/>
        <v>0</v>
      </c>
    </row>
    <row r="31" spans="1:16" x14ac:dyDescent="0.2">
      <c r="A31" s="234">
        <v>15</v>
      </c>
      <c r="B31" s="103" t="s">
        <v>9</v>
      </c>
      <c r="C31" s="252" t="s">
        <v>154</v>
      </c>
      <c r="D31" s="248" t="s">
        <v>40</v>
      </c>
      <c r="E31" s="244">
        <v>6</v>
      </c>
      <c r="F31" s="149"/>
      <c r="G31" s="142"/>
      <c r="H31" s="141"/>
      <c r="I31" s="141"/>
      <c r="J31" s="141"/>
      <c r="K31" s="235"/>
      <c r="L31" s="149"/>
      <c r="M31" s="141"/>
      <c r="N31" s="141"/>
      <c r="O31" s="141"/>
      <c r="P31" s="235">
        <f t="shared" si="0"/>
        <v>0</v>
      </c>
    </row>
    <row r="32" spans="1:16" x14ac:dyDescent="0.2">
      <c r="A32" s="234">
        <v>16</v>
      </c>
      <c r="B32" s="103" t="s">
        <v>9</v>
      </c>
      <c r="C32" s="252" t="s">
        <v>155</v>
      </c>
      <c r="D32" s="248" t="s">
        <v>38</v>
      </c>
      <c r="E32" s="244">
        <v>6</v>
      </c>
      <c r="F32" s="149"/>
      <c r="G32" s="142"/>
      <c r="H32" s="141"/>
      <c r="I32" s="141"/>
      <c r="J32" s="141"/>
      <c r="K32" s="235"/>
      <c r="L32" s="149"/>
      <c r="M32" s="141"/>
      <c r="N32" s="141"/>
      <c r="O32" s="141"/>
      <c r="P32" s="235">
        <f t="shared" si="0"/>
        <v>0</v>
      </c>
    </row>
    <row r="33" spans="1:16" x14ac:dyDescent="0.2">
      <c r="A33" s="234">
        <v>17</v>
      </c>
      <c r="B33" s="103" t="s">
        <v>9</v>
      </c>
      <c r="C33" s="180" t="s">
        <v>156</v>
      </c>
      <c r="D33" s="248" t="s">
        <v>40</v>
      </c>
      <c r="E33" s="244">
        <v>6</v>
      </c>
      <c r="F33" s="149"/>
      <c r="G33" s="142"/>
      <c r="H33" s="141"/>
      <c r="I33" s="141"/>
      <c r="J33" s="141"/>
      <c r="K33" s="235"/>
      <c r="L33" s="149"/>
      <c r="M33" s="141"/>
      <c r="N33" s="141"/>
      <c r="O33" s="141"/>
      <c r="P33" s="235">
        <f t="shared" si="0"/>
        <v>0</v>
      </c>
    </row>
    <row r="34" spans="1:16" x14ac:dyDescent="0.2">
      <c r="A34" s="234">
        <v>18</v>
      </c>
      <c r="B34" s="103" t="s">
        <v>9</v>
      </c>
      <c r="C34" s="264" t="s">
        <v>230</v>
      </c>
      <c r="D34" s="248" t="s">
        <v>40</v>
      </c>
      <c r="E34" s="244">
        <v>6</v>
      </c>
      <c r="F34" s="149"/>
      <c r="G34" s="142"/>
      <c r="H34" s="141"/>
      <c r="I34" s="141"/>
      <c r="J34" s="141"/>
      <c r="K34" s="235"/>
      <c r="L34" s="149"/>
      <c r="M34" s="141"/>
      <c r="N34" s="141"/>
      <c r="O34" s="141"/>
      <c r="P34" s="235">
        <f t="shared" si="0"/>
        <v>0</v>
      </c>
    </row>
    <row r="35" spans="1:16" x14ac:dyDescent="0.2">
      <c r="A35" s="234">
        <v>19</v>
      </c>
      <c r="B35" s="103" t="s">
        <v>9</v>
      </c>
      <c r="C35" s="264" t="s">
        <v>231</v>
      </c>
      <c r="D35" s="249" t="s">
        <v>38</v>
      </c>
      <c r="E35" s="244">
        <v>6</v>
      </c>
      <c r="F35" s="149"/>
      <c r="G35" s="142"/>
      <c r="H35" s="141"/>
      <c r="I35" s="141"/>
      <c r="J35" s="141"/>
      <c r="K35" s="235"/>
      <c r="L35" s="149"/>
      <c r="M35" s="141"/>
      <c r="N35" s="141"/>
      <c r="O35" s="141"/>
      <c r="P35" s="235">
        <f t="shared" si="0"/>
        <v>0</v>
      </c>
    </row>
    <row r="36" spans="1:16" s="100" customFormat="1" x14ac:dyDescent="0.2">
      <c r="A36" s="236">
        <v>20</v>
      </c>
      <c r="B36" s="230" t="s">
        <v>9</v>
      </c>
      <c r="C36" s="254" t="s">
        <v>193</v>
      </c>
      <c r="D36" s="248" t="s">
        <v>40</v>
      </c>
      <c r="E36" s="245">
        <v>4</v>
      </c>
      <c r="F36" s="242"/>
      <c r="G36" s="232"/>
      <c r="H36" s="231"/>
      <c r="I36" s="231"/>
      <c r="J36" s="231"/>
      <c r="K36" s="237"/>
      <c r="L36" s="242"/>
      <c r="M36" s="231"/>
      <c r="N36" s="231"/>
      <c r="O36" s="231"/>
      <c r="P36" s="237">
        <f t="shared" si="0"/>
        <v>0</v>
      </c>
    </row>
    <row r="37" spans="1:16" s="100" customFormat="1" x14ac:dyDescent="0.2">
      <c r="A37" s="238" t="s">
        <v>194</v>
      </c>
      <c r="B37" s="230"/>
      <c r="C37" s="255" t="s">
        <v>192</v>
      </c>
      <c r="D37" s="250" t="s">
        <v>38</v>
      </c>
      <c r="E37" s="246">
        <v>4</v>
      </c>
      <c r="F37" s="243"/>
      <c r="G37" s="233"/>
      <c r="H37" s="233"/>
      <c r="I37" s="233"/>
      <c r="J37" s="233"/>
      <c r="K37" s="237"/>
      <c r="L37" s="243"/>
      <c r="M37" s="233"/>
      <c r="N37" s="233"/>
      <c r="O37" s="233"/>
      <c r="P37" s="237">
        <f t="shared" si="0"/>
        <v>0</v>
      </c>
    </row>
    <row r="38" spans="1:16" s="100" customFormat="1" x14ac:dyDescent="0.2">
      <c r="A38" s="238" t="s">
        <v>195</v>
      </c>
      <c r="B38" s="230"/>
      <c r="C38" s="256" t="s">
        <v>155</v>
      </c>
      <c r="D38" s="250" t="s">
        <v>38</v>
      </c>
      <c r="E38" s="246">
        <v>4</v>
      </c>
      <c r="F38" s="243"/>
      <c r="G38" s="233"/>
      <c r="H38" s="233"/>
      <c r="I38" s="233"/>
      <c r="J38" s="233"/>
      <c r="K38" s="237"/>
      <c r="L38" s="243"/>
      <c r="M38" s="233"/>
      <c r="N38" s="233"/>
      <c r="O38" s="233"/>
      <c r="P38" s="237">
        <f t="shared" si="0"/>
        <v>0</v>
      </c>
    </row>
    <row r="39" spans="1:16" x14ac:dyDescent="0.2">
      <c r="A39" s="238" t="s">
        <v>196</v>
      </c>
      <c r="B39" s="230"/>
      <c r="C39" s="255" t="s">
        <v>157</v>
      </c>
      <c r="D39" s="250" t="s">
        <v>38</v>
      </c>
      <c r="E39" s="246">
        <v>4</v>
      </c>
      <c r="F39" s="243"/>
      <c r="G39" s="233"/>
      <c r="H39" s="233"/>
      <c r="I39" s="233"/>
      <c r="J39" s="233"/>
      <c r="K39" s="237"/>
      <c r="L39" s="243"/>
      <c r="M39" s="233"/>
      <c r="N39" s="233"/>
      <c r="O39" s="233"/>
      <c r="P39" s="237">
        <f t="shared" si="0"/>
        <v>0</v>
      </c>
    </row>
    <row r="40" spans="1:16" s="100" customFormat="1" x14ac:dyDescent="0.2">
      <c r="A40" s="238" t="s">
        <v>197</v>
      </c>
      <c r="B40" s="230"/>
      <c r="C40" s="255" t="s">
        <v>202</v>
      </c>
      <c r="D40" s="250" t="s">
        <v>38</v>
      </c>
      <c r="E40" s="246">
        <v>4</v>
      </c>
      <c r="F40" s="243"/>
      <c r="G40" s="233"/>
      <c r="H40" s="233"/>
      <c r="I40" s="233"/>
      <c r="J40" s="233"/>
      <c r="K40" s="237"/>
      <c r="L40" s="243"/>
      <c r="M40" s="233"/>
      <c r="N40" s="233"/>
      <c r="O40" s="233"/>
      <c r="P40" s="237">
        <f t="shared" ref="P40:P45" si="1">E40*K40</f>
        <v>0</v>
      </c>
    </row>
    <row r="41" spans="1:16" x14ac:dyDescent="0.2">
      <c r="A41" s="238" t="s">
        <v>198</v>
      </c>
      <c r="B41" s="230"/>
      <c r="C41" s="255" t="s">
        <v>203</v>
      </c>
      <c r="D41" s="250" t="s">
        <v>38</v>
      </c>
      <c r="E41" s="246">
        <v>4</v>
      </c>
      <c r="F41" s="243"/>
      <c r="G41" s="233"/>
      <c r="H41" s="233"/>
      <c r="I41" s="233"/>
      <c r="J41" s="233"/>
      <c r="K41" s="237"/>
      <c r="L41" s="243"/>
      <c r="M41" s="233"/>
      <c r="N41" s="233"/>
      <c r="O41" s="233"/>
      <c r="P41" s="237">
        <f t="shared" si="1"/>
        <v>0</v>
      </c>
    </row>
    <row r="42" spans="1:16" x14ac:dyDescent="0.2">
      <c r="A42" s="238" t="s">
        <v>199</v>
      </c>
      <c r="B42" s="230"/>
      <c r="C42" s="255" t="s">
        <v>204</v>
      </c>
      <c r="D42" s="250" t="s">
        <v>38</v>
      </c>
      <c r="E42" s="246">
        <v>4</v>
      </c>
      <c r="F42" s="243"/>
      <c r="G42" s="233"/>
      <c r="H42" s="233"/>
      <c r="I42" s="233"/>
      <c r="J42" s="233"/>
      <c r="K42" s="237"/>
      <c r="L42" s="243"/>
      <c r="M42" s="233"/>
      <c r="N42" s="233"/>
      <c r="O42" s="233"/>
      <c r="P42" s="237">
        <f t="shared" si="1"/>
        <v>0</v>
      </c>
    </row>
    <row r="43" spans="1:16" x14ac:dyDescent="0.2">
      <c r="A43" s="238" t="s">
        <v>200</v>
      </c>
      <c r="B43" s="230"/>
      <c r="C43" s="255" t="s">
        <v>205</v>
      </c>
      <c r="D43" s="250" t="s">
        <v>38</v>
      </c>
      <c r="E43" s="246">
        <v>4</v>
      </c>
      <c r="F43" s="243"/>
      <c r="G43" s="233"/>
      <c r="H43" s="233"/>
      <c r="I43" s="233"/>
      <c r="J43" s="233"/>
      <c r="K43" s="237"/>
      <c r="L43" s="243"/>
      <c r="M43" s="233"/>
      <c r="N43" s="233"/>
      <c r="O43" s="233"/>
      <c r="P43" s="237">
        <f t="shared" si="1"/>
        <v>0</v>
      </c>
    </row>
    <row r="44" spans="1:16" x14ac:dyDescent="0.2">
      <c r="A44" s="238" t="s">
        <v>201</v>
      </c>
      <c r="B44" s="230"/>
      <c r="C44" s="255" t="s">
        <v>206</v>
      </c>
      <c r="D44" s="250" t="s">
        <v>38</v>
      </c>
      <c r="E44" s="246">
        <v>16</v>
      </c>
      <c r="F44" s="243"/>
      <c r="G44" s="233"/>
      <c r="H44" s="233"/>
      <c r="I44" s="233"/>
      <c r="J44" s="233"/>
      <c r="K44" s="237"/>
      <c r="L44" s="243"/>
      <c r="M44" s="233"/>
      <c r="N44" s="233"/>
      <c r="O44" s="233"/>
      <c r="P44" s="237">
        <f t="shared" si="1"/>
        <v>0</v>
      </c>
    </row>
    <row r="45" spans="1:16" x14ac:dyDescent="0.2">
      <c r="A45" s="239" t="s">
        <v>207</v>
      </c>
      <c r="B45" s="103"/>
      <c r="C45" s="257" t="s">
        <v>158</v>
      </c>
      <c r="D45" s="251" t="s">
        <v>40</v>
      </c>
      <c r="E45" s="245">
        <v>1</v>
      </c>
      <c r="F45" s="150"/>
      <c r="G45" s="104"/>
      <c r="H45" s="104"/>
      <c r="I45" s="104"/>
      <c r="J45" s="104"/>
      <c r="K45" s="235"/>
      <c r="L45" s="150"/>
      <c r="M45" s="104"/>
      <c r="N45" s="104"/>
      <c r="O45" s="104"/>
      <c r="P45" s="240">
        <f t="shared" si="1"/>
        <v>0</v>
      </c>
    </row>
    <row r="46" spans="1:16" x14ac:dyDescent="0.2">
      <c r="A46" s="241">
        <v>2</v>
      </c>
      <c r="B46" s="103"/>
      <c r="C46" s="217" t="s">
        <v>180</v>
      </c>
      <c r="D46" s="109"/>
      <c r="E46" s="109"/>
      <c r="F46" s="150"/>
      <c r="G46" s="104"/>
      <c r="H46" s="104"/>
      <c r="I46" s="104"/>
      <c r="J46" s="104"/>
      <c r="K46" s="209"/>
      <c r="L46" s="150"/>
      <c r="M46" s="104"/>
      <c r="N46" s="104"/>
      <c r="O46" s="104"/>
      <c r="P46" s="235">
        <f t="shared" ref="P46:P66" si="2">E46*K46</f>
        <v>0</v>
      </c>
    </row>
    <row r="47" spans="1:16" ht="25.5" x14ac:dyDescent="0.2">
      <c r="A47" s="234">
        <v>1</v>
      </c>
      <c r="B47" s="105" t="s">
        <v>9</v>
      </c>
      <c r="C47" s="252" t="s">
        <v>159</v>
      </c>
      <c r="D47" s="248" t="s">
        <v>38</v>
      </c>
      <c r="E47" s="244">
        <v>17</v>
      </c>
      <c r="F47" s="150"/>
      <c r="G47" s="104"/>
      <c r="H47" s="104"/>
      <c r="I47" s="104"/>
      <c r="J47" s="104"/>
      <c r="K47" s="235"/>
      <c r="L47" s="150"/>
      <c r="M47" s="104"/>
      <c r="N47" s="104"/>
      <c r="O47" s="104"/>
      <c r="P47" s="235">
        <f t="shared" si="2"/>
        <v>0</v>
      </c>
    </row>
    <row r="48" spans="1:16" ht="89.25" x14ac:dyDescent="0.2">
      <c r="A48" s="234">
        <v>2</v>
      </c>
      <c r="B48" s="105" t="s">
        <v>9</v>
      </c>
      <c r="C48" s="252" t="s">
        <v>160</v>
      </c>
      <c r="D48" s="248" t="s">
        <v>4</v>
      </c>
      <c r="E48" s="244">
        <v>196</v>
      </c>
      <c r="F48" s="150"/>
      <c r="G48" s="104"/>
      <c r="H48" s="104"/>
      <c r="I48" s="104"/>
      <c r="J48" s="104"/>
      <c r="K48" s="235"/>
      <c r="L48" s="150"/>
      <c r="M48" s="104"/>
      <c r="N48" s="104"/>
      <c r="O48" s="104"/>
      <c r="P48" s="235">
        <f t="shared" si="2"/>
        <v>0</v>
      </c>
    </row>
    <row r="49" spans="1:16" x14ac:dyDescent="0.2">
      <c r="A49" s="234">
        <v>3</v>
      </c>
      <c r="B49" s="105" t="s">
        <v>9</v>
      </c>
      <c r="C49" s="252" t="s">
        <v>161</v>
      </c>
      <c r="D49" s="248" t="s">
        <v>4</v>
      </c>
      <c r="E49" s="244">
        <v>176</v>
      </c>
      <c r="F49" s="150"/>
      <c r="G49" s="104"/>
      <c r="H49" s="104"/>
      <c r="I49" s="104"/>
      <c r="J49" s="104"/>
      <c r="K49" s="235"/>
      <c r="L49" s="150"/>
      <c r="M49" s="104"/>
      <c r="N49" s="104"/>
      <c r="O49" s="104"/>
      <c r="P49" s="235">
        <f t="shared" si="2"/>
        <v>0</v>
      </c>
    </row>
    <row r="50" spans="1:16" x14ac:dyDescent="0.2">
      <c r="A50" s="234">
        <v>4</v>
      </c>
      <c r="B50" s="105" t="s">
        <v>9</v>
      </c>
      <c r="C50" s="252" t="s">
        <v>162</v>
      </c>
      <c r="D50" s="248" t="s">
        <v>4</v>
      </c>
      <c r="E50" s="244">
        <v>125</v>
      </c>
      <c r="F50" s="150"/>
      <c r="G50" s="104"/>
      <c r="H50" s="104"/>
      <c r="I50" s="104"/>
      <c r="J50" s="104"/>
      <c r="K50" s="235"/>
      <c r="L50" s="150"/>
      <c r="M50" s="104"/>
      <c r="N50" s="104"/>
      <c r="O50" s="104"/>
      <c r="P50" s="235">
        <f t="shared" si="2"/>
        <v>0</v>
      </c>
    </row>
    <row r="51" spans="1:16" x14ac:dyDescent="0.2">
      <c r="A51" s="234">
        <v>5</v>
      </c>
      <c r="B51" s="105" t="s">
        <v>9</v>
      </c>
      <c r="C51" s="252" t="s">
        <v>163</v>
      </c>
      <c r="D51" s="248" t="s">
        <v>4</v>
      </c>
      <c r="E51" s="244">
        <v>3</v>
      </c>
      <c r="F51" s="150"/>
      <c r="G51" s="104"/>
      <c r="H51" s="104"/>
      <c r="I51" s="104"/>
      <c r="J51" s="104"/>
      <c r="K51" s="235"/>
      <c r="L51" s="150"/>
      <c r="M51" s="104"/>
      <c r="N51" s="104"/>
      <c r="O51" s="104"/>
      <c r="P51" s="235">
        <f t="shared" si="2"/>
        <v>0</v>
      </c>
    </row>
    <row r="52" spans="1:16" x14ac:dyDescent="0.2">
      <c r="A52" s="234">
        <v>6</v>
      </c>
      <c r="B52" s="105" t="s">
        <v>9</v>
      </c>
      <c r="C52" s="252" t="s">
        <v>164</v>
      </c>
      <c r="D52" s="248" t="s">
        <v>38</v>
      </c>
      <c r="E52" s="244">
        <v>1</v>
      </c>
      <c r="F52" s="150"/>
      <c r="G52" s="104"/>
      <c r="H52" s="104"/>
      <c r="I52" s="104"/>
      <c r="J52" s="104"/>
      <c r="K52" s="235"/>
      <c r="L52" s="150"/>
      <c r="M52" s="104"/>
      <c r="N52" s="104"/>
      <c r="O52" s="104"/>
      <c r="P52" s="235">
        <f t="shared" si="2"/>
        <v>0</v>
      </c>
    </row>
    <row r="53" spans="1:16" x14ac:dyDescent="0.2">
      <c r="A53" s="234">
        <v>7</v>
      </c>
      <c r="B53" s="105" t="s">
        <v>9</v>
      </c>
      <c r="C53" s="252" t="s">
        <v>165</v>
      </c>
      <c r="D53" s="248" t="s">
        <v>4</v>
      </c>
      <c r="E53" s="244">
        <v>57</v>
      </c>
      <c r="F53" s="150"/>
      <c r="G53" s="104"/>
      <c r="H53" s="104"/>
      <c r="I53" s="104"/>
      <c r="J53" s="104"/>
      <c r="K53" s="235"/>
      <c r="L53" s="150"/>
      <c r="M53" s="104"/>
      <c r="N53" s="104"/>
      <c r="O53" s="104"/>
      <c r="P53" s="235">
        <f t="shared" si="2"/>
        <v>0</v>
      </c>
    </row>
    <row r="54" spans="1:16" x14ac:dyDescent="0.2">
      <c r="A54" s="234">
        <v>8</v>
      </c>
      <c r="B54" s="105" t="s">
        <v>9</v>
      </c>
      <c r="C54" s="252" t="s">
        <v>166</v>
      </c>
      <c r="D54" s="248" t="s">
        <v>4</v>
      </c>
      <c r="E54" s="244">
        <v>193</v>
      </c>
      <c r="F54" s="150"/>
      <c r="G54" s="104"/>
      <c r="H54" s="104"/>
      <c r="I54" s="104"/>
      <c r="J54" s="104"/>
      <c r="K54" s="235"/>
      <c r="L54" s="150"/>
      <c r="M54" s="104"/>
      <c r="N54" s="104"/>
      <c r="O54" s="104"/>
      <c r="P54" s="235">
        <f t="shared" si="2"/>
        <v>0</v>
      </c>
    </row>
    <row r="55" spans="1:16" x14ac:dyDescent="0.2">
      <c r="A55" s="234">
        <v>9</v>
      </c>
      <c r="B55" s="105" t="s">
        <v>9</v>
      </c>
      <c r="C55" s="252" t="s">
        <v>167</v>
      </c>
      <c r="D55" s="248" t="s">
        <v>4</v>
      </c>
      <c r="E55" s="244">
        <v>193</v>
      </c>
      <c r="F55" s="150"/>
      <c r="G55" s="104"/>
      <c r="H55" s="104"/>
      <c r="I55" s="104"/>
      <c r="J55" s="104"/>
      <c r="K55" s="235"/>
      <c r="L55" s="150"/>
      <c r="M55" s="104"/>
      <c r="N55" s="104"/>
      <c r="O55" s="104"/>
      <c r="P55" s="235">
        <f t="shared" si="2"/>
        <v>0</v>
      </c>
    </row>
    <row r="56" spans="1:16" x14ac:dyDescent="0.2">
      <c r="A56" s="234">
        <v>10</v>
      </c>
      <c r="B56" s="105" t="s">
        <v>9</v>
      </c>
      <c r="C56" s="252" t="s">
        <v>168</v>
      </c>
      <c r="D56" s="248" t="s">
        <v>40</v>
      </c>
      <c r="E56" s="244">
        <v>20</v>
      </c>
      <c r="F56" s="150"/>
      <c r="G56" s="104"/>
      <c r="H56" s="104"/>
      <c r="I56" s="104"/>
      <c r="J56" s="104"/>
      <c r="K56" s="120"/>
      <c r="L56" s="150"/>
      <c r="M56" s="104"/>
      <c r="N56" s="104"/>
      <c r="O56" s="104"/>
      <c r="P56" s="235">
        <f t="shared" si="2"/>
        <v>0</v>
      </c>
    </row>
    <row r="57" spans="1:16" x14ac:dyDescent="0.2">
      <c r="A57" s="234">
        <v>11</v>
      </c>
      <c r="B57" s="105" t="s">
        <v>9</v>
      </c>
      <c r="C57" s="252" t="s">
        <v>169</v>
      </c>
      <c r="D57" s="248" t="s">
        <v>40</v>
      </c>
      <c r="E57" s="244">
        <v>6</v>
      </c>
      <c r="F57" s="150"/>
      <c r="G57" s="104"/>
      <c r="H57" s="104"/>
      <c r="I57" s="104"/>
      <c r="J57" s="104"/>
      <c r="K57" s="235"/>
      <c r="L57" s="150"/>
      <c r="M57" s="104"/>
      <c r="N57" s="104"/>
      <c r="O57" s="104"/>
      <c r="P57" s="235">
        <f t="shared" si="2"/>
        <v>0</v>
      </c>
    </row>
    <row r="58" spans="1:16" x14ac:dyDescent="0.2">
      <c r="A58" s="234">
        <v>12</v>
      </c>
      <c r="B58" s="105" t="s">
        <v>9</v>
      </c>
      <c r="C58" s="252" t="s">
        <v>170</v>
      </c>
      <c r="D58" s="248" t="s">
        <v>40</v>
      </c>
      <c r="E58" s="244">
        <v>6</v>
      </c>
      <c r="F58" s="150"/>
      <c r="G58" s="104"/>
      <c r="H58" s="104"/>
      <c r="I58" s="104"/>
      <c r="J58" s="104"/>
      <c r="K58" s="235"/>
      <c r="L58" s="150"/>
      <c r="M58" s="104"/>
      <c r="N58" s="104"/>
      <c r="O58" s="104"/>
      <c r="P58" s="235">
        <f t="shared" si="2"/>
        <v>0</v>
      </c>
    </row>
    <row r="59" spans="1:16" x14ac:dyDescent="0.2">
      <c r="A59" s="234">
        <v>13</v>
      </c>
      <c r="B59" s="105" t="s">
        <v>9</v>
      </c>
      <c r="C59" s="252" t="s">
        <v>171</v>
      </c>
      <c r="D59" s="248" t="s">
        <v>40</v>
      </c>
      <c r="E59" s="244">
        <v>10</v>
      </c>
      <c r="F59" s="150"/>
      <c r="G59" s="104"/>
      <c r="H59" s="104"/>
      <c r="I59" s="104"/>
      <c r="J59" s="104"/>
      <c r="K59" s="235"/>
      <c r="L59" s="150"/>
      <c r="M59" s="104"/>
      <c r="N59" s="104"/>
      <c r="O59" s="104"/>
      <c r="P59" s="235">
        <f t="shared" si="2"/>
        <v>0</v>
      </c>
    </row>
    <row r="60" spans="1:16" x14ac:dyDescent="0.2">
      <c r="A60" s="234">
        <v>14</v>
      </c>
      <c r="B60" s="105" t="s">
        <v>9</v>
      </c>
      <c r="C60" s="252" t="s">
        <v>172</v>
      </c>
      <c r="D60" s="248" t="s">
        <v>40</v>
      </c>
      <c r="E60" s="244">
        <v>6</v>
      </c>
      <c r="F60" s="150"/>
      <c r="G60" s="104"/>
      <c r="H60" s="104"/>
      <c r="I60" s="104"/>
      <c r="J60" s="104"/>
      <c r="K60" s="235"/>
      <c r="L60" s="150"/>
      <c r="M60" s="104"/>
      <c r="N60" s="104"/>
      <c r="O60" s="104"/>
      <c r="P60" s="235">
        <f t="shared" si="2"/>
        <v>0</v>
      </c>
    </row>
    <row r="61" spans="1:16" x14ac:dyDescent="0.2">
      <c r="A61" s="234">
        <v>15</v>
      </c>
      <c r="B61" s="105" t="s">
        <v>9</v>
      </c>
      <c r="C61" s="252" t="s">
        <v>173</v>
      </c>
      <c r="D61" s="248" t="s">
        <v>40</v>
      </c>
      <c r="E61" s="244">
        <v>10</v>
      </c>
      <c r="F61" s="150"/>
      <c r="G61" s="104"/>
      <c r="H61" s="104"/>
      <c r="I61" s="104"/>
      <c r="J61" s="104"/>
      <c r="K61" s="240"/>
      <c r="L61" s="150"/>
      <c r="M61" s="104"/>
      <c r="N61" s="104"/>
      <c r="O61" s="104"/>
      <c r="P61" s="235">
        <f t="shared" si="2"/>
        <v>0</v>
      </c>
    </row>
    <row r="62" spans="1:16" x14ac:dyDescent="0.2">
      <c r="A62" s="234">
        <v>16</v>
      </c>
      <c r="B62" s="105" t="s">
        <v>9</v>
      </c>
      <c r="C62" s="252" t="s">
        <v>174</v>
      </c>
      <c r="D62" s="248" t="s">
        <v>38</v>
      </c>
      <c r="E62" s="244">
        <v>10</v>
      </c>
      <c r="F62" s="150"/>
      <c r="G62" s="104"/>
      <c r="H62" s="104"/>
      <c r="I62" s="104"/>
      <c r="J62" s="104"/>
      <c r="K62" s="240"/>
      <c r="L62" s="150"/>
      <c r="M62" s="104"/>
      <c r="N62" s="104"/>
      <c r="O62" s="104"/>
      <c r="P62" s="235">
        <f t="shared" si="2"/>
        <v>0</v>
      </c>
    </row>
    <row r="63" spans="1:16" x14ac:dyDescent="0.2">
      <c r="A63" s="234">
        <v>17</v>
      </c>
      <c r="B63" s="105" t="s">
        <v>9</v>
      </c>
      <c r="C63" s="252" t="s">
        <v>181</v>
      </c>
      <c r="D63" s="248" t="s">
        <v>40</v>
      </c>
      <c r="E63" s="244">
        <v>4</v>
      </c>
      <c r="F63" s="150"/>
      <c r="G63" s="104"/>
      <c r="H63" s="104"/>
      <c r="I63" s="104"/>
      <c r="J63" s="104"/>
      <c r="K63" s="240"/>
      <c r="L63" s="150"/>
      <c r="M63" s="104"/>
      <c r="N63" s="104"/>
      <c r="O63" s="104"/>
      <c r="P63" s="235">
        <f t="shared" si="2"/>
        <v>0</v>
      </c>
    </row>
    <row r="64" spans="1:16" x14ac:dyDescent="0.2">
      <c r="A64" s="234">
        <v>18</v>
      </c>
      <c r="B64" s="105" t="s">
        <v>9</v>
      </c>
      <c r="C64" s="252" t="s">
        <v>175</v>
      </c>
      <c r="D64" s="248" t="s">
        <v>40</v>
      </c>
      <c r="E64" s="244">
        <v>4</v>
      </c>
      <c r="F64" s="150"/>
      <c r="G64" s="104"/>
      <c r="H64" s="104"/>
      <c r="I64" s="104"/>
      <c r="J64" s="104"/>
      <c r="K64" s="240"/>
      <c r="L64" s="150"/>
      <c r="M64" s="104"/>
      <c r="N64" s="104"/>
      <c r="O64" s="104"/>
      <c r="P64" s="235">
        <f t="shared" si="2"/>
        <v>0</v>
      </c>
    </row>
    <row r="65" spans="1:17" x14ac:dyDescent="0.2">
      <c r="A65" s="234">
        <v>19</v>
      </c>
      <c r="B65" s="105" t="s">
        <v>9</v>
      </c>
      <c r="C65" s="252" t="s">
        <v>176</v>
      </c>
      <c r="D65" s="248" t="s">
        <v>38</v>
      </c>
      <c r="E65" s="244">
        <v>3</v>
      </c>
      <c r="F65" s="150"/>
      <c r="G65" s="104"/>
      <c r="H65" s="104"/>
      <c r="I65" s="104"/>
      <c r="J65" s="104"/>
      <c r="K65" s="240"/>
      <c r="L65" s="150"/>
      <c r="M65" s="104"/>
      <c r="N65" s="104"/>
      <c r="O65" s="104"/>
      <c r="P65" s="235">
        <f t="shared" si="2"/>
        <v>0</v>
      </c>
    </row>
    <row r="66" spans="1:17" x14ac:dyDescent="0.2">
      <c r="A66" s="234">
        <v>20</v>
      </c>
      <c r="B66" s="105" t="s">
        <v>9</v>
      </c>
      <c r="C66" s="252" t="s">
        <v>177</v>
      </c>
      <c r="D66" s="248" t="s">
        <v>40</v>
      </c>
      <c r="E66" s="247">
        <v>1</v>
      </c>
      <c r="F66" s="150"/>
      <c r="G66" s="104"/>
      <c r="H66" s="104"/>
      <c r="I66" s="104"/>
      <c r="J66" s="104"/>
      <c r="K66" s="240"/>
      <c r="L66" s="150"/>
      <c r="M66" s="104"/>
      <c r="N66" s="104"/>
      <c r="O66" s="104"/>
      <c r="P66" s="235">
        <f t="shared" si="2"/>
        <v>0</v>
      </c>
    </row>
    <row r="67" spans="1:17" ht="13.5" thickBot="1" x14ac:dyDescent="0.25">
      <c r="A67" s="204"/>
      <c r="B67" s="136"/>
      <c r="C67" s="218"/>
      <c r="D67" s="214"/>
      <c r="E67" s="214"/>
      <c r="F67" s="207"/>
      <c r="G67" s="205"/>
      <c r="H67" s="205"/>
      <c r="I67" s="205"/>
      <c r="J67" s="205"/>
      <c r="K67" s="126"/>
      <c r="L67" s="207"/>
      <c r="M67" s="205"/>
      <c r="N67" s="205"/>
      <c r="O67" s="205"/>
      <c r="P67" s="206"/>
      <c r="Q67" s="16"/>
    </row>
    <row r="68" spans="1:17" ht="13.5" thickBot="1" x14ac:dyDescent="0.25">
      <c r="A68" s="106"/>
      <c r="B68" s="107"/>
      <c r="C68" s="108"/>
      <c r="D68" s="287" t="s">
        <v>208</v>
      </c>
      <c r="E68" s="287"/>
      <c r="F68" s="287"/>
      <c r="G68" s="287"/>
      <c r="H68" s="287"/>
      <c r="I68" s="287"/>
      <c r="J68" s="287"/>
      <c r="K68" s="287"/>
      <c r="L68" s="196"/>
      <c r="M68" s="197"/>
      <c r="N68" s="197"/>
      <c r="O68" s="197"/>
      <c r="P68" s="198"/>
      <c r="Q68" s="16"/>
    </row>
    <row r="69" spans="1:17" x14ac:dyDescent="0.2">
      <c r="A69" s="27"/>
      <c r="B69" s="27"/>
      <c r="C69" s="28"/>
      <c r="D69" s="1"/>
      <c r="E69" s="27"/>
      <c r="F69" s="16"/>
      <c r="G69" s="16"/>
      <c r="H69" s="16"/>
      <c r="I69" s="16"/>
      <c r="J69" s="16"/>
      <c r="K69" s="39"/>
      <c r="L69" s="16"/>
      <c r="M69" s="16"/>
      <c r="N69" s="16"/>
      <c r="O69" s="16"/>
      <c r="P69" s="29"/>
      <c r="Q69" s="16"/>
    </row>
    <row r="70" spans="1:17" x14ac:dyDescent="0.2">
      <c r="A70" s="27"/>
      <c r="B70" s="27"/>
      <c r="C70" s="7"/>
      <c r="D70" s="42"/>
      <c r="E70" s="27"/>
      <c r="F70" s="16"/>
      <c r="G70" s="16"/>
      <c r="H70" s="16"/>
      <c r="I70" s="16"/>
      <c r="J70" s="16"/>
      <c r="K70" s="39"/>
      <c r="L70" s="16"/>
      <c r="M70" s="16"/>
      <c r="N70" s="16"/>
      <c r="O70" s="16"/>
      <c r="P70" s="30"/>
    </row>
    <row r="71" spans="1:17" x14ac:dyDescent="0.2">
      <c r="A71" s="27"/>
      <c r="B71" s="27"/>
      <c r="C71" s="28"/>
      <c r="D71" s="1"/>
      <c r="E71" s="43"/>
      <c r="F71" s="8"/>
      <c r="G71" s="8"/>
      <c r="H71" s="16"/>
      <c r="I71" s="16"/>
      <c r="J71" s="8"/>
      <c r="K71" s="40"/>
      <c r="L71" s="17"/>
      <c r="M71" s="17"/>
      <c r="N71" s="17"/>
      <c r="O71" s="17"/>
      <c r="P71" s="31"/>
    </row>
    <row r="72" spans="1:17" x14ac:dyDescent="0.2">
      <c r="A72" s="27"/>
      <c r="B72" s="27"/>
      <c r="C72" s="28"/>
      <c r="D72" s="1"/>
      <c r="E72" s="27"/>
      <c r="F72" s="16"/>
      <c r="G72" s="16"/>
      <c r="H72" s="16"/>
      <c r="I72" s="16"/>
      <c r="J72" s="16"/>
      <c r="K72" s="39"/>
      <c r="L72" s="16"/>
      <c r="M72" s="16"/>
      <c r="N72" s="16"/>
      <c r="O72" s="16"/>
      <c r="P72" s="29"/>
    </row>
    <row r="73" spans="1:17" x14ac:dyDescent="0.2">
      <c r="A73" s="27"/>
      <c r="B73" s="27"/>
      <c r="C73" s="28"/>
      <c r="D73" s="1"/>
      <c r="E73" s="27"/>
      <c r="F73" s="16"/>
      <c r="G73" s="16"/>
      <c r="H73" s="16"/>
      <c r="I73" s="16"/>
      <c r="J73" s="16"/>
      <c r="K73" s="39"/>
      <c r="L73" s="16"/>
      <c r="M73" s="16"/>
      <c r="N73" s="16"/>
      <c r="O73" s="16"/>
      <c r="P73" s="29"/>
    </row>
    <row r="74" spans="1:17" x14ac:dyDescent="0.2">
      <c r="D74" s="9"/>
      <c r="G74" s="7"/>
      <c r="H74" s="16"/>
      <c r="I74" s="16"/>
      <c r="J74" s="8"/>
      <c r="K74" s="40"/>
      <c r="L74" s="17"/>
      <c r="M74" s="17"/>
      <c r="N74" s="17"/>
      <c r="O74" s="17"/>
      <c r="P74" s="31"/>
    </row>
    <row r="75" spans="1:17" x14ac:dyDescent="0.2">
      <c r="A75" s="23" t="s">
        <v>13</v>
      </c>
      <c r="B75" s="23"/>
      <c r="C75" s="23"/>
      <c r="D75" s="25"/>
      <c r="E75" s="24"/>
      <c r="F75" s="23"/>
      <c r="G75" s="23"/>
      <c r="H75" s="16"/>
      <c r="I75" s="16"/>
      <c r="J75" s="16"/>
      <c r="K75" s="39"/>
      <c r="L75" s="16"/>
      <c r="M75" s="16"/>
      <c r="N75" s="16"/>
      <c r="O75" s="16"/>
      <c r="P75" s="7"/>
    </row>
    <row r="76" spans="1:17" ht="13.5" x14ac:dyDescent="0.25">
      <c r="A76" s="8"/>
      <c r="D76" s="9"/>
      <c r="E76" s="88" t="s">
        <v>46</v>
      </c>
      <c r="H76" s="16"/>
      <c r="I76" s="16"/>
      <c r="J76" s="16"/>
      <c r="K76" s="39"/>
      <c r="L76" s="16"/>
      <c r="M76" s="16"/>
      <c r="N76" s="16"/>
      <c r="O76" s="16"/>
      <c r="P76" s="16"/>
    </row>
    <row r="77" spans="1:17" ht="15.75" x14ac:dyDescent="0.25">
      <c r="A77" s="26"/>
      <c r="B77" s="21"/>
      <c r="C77" s="21"/>
      <c r="D77" s="21"/>
      <c r="E77" s="21"/>
      <c r="F77" s="21"/>
      <c r="G77" s="22"/>
      <c r="H77" s="16"/>
      <c r="I77" s="16"/>
      <c r="J77" s="16"/>
      <c r="K77" s="39"/>
      <c r="L77" s="16"/>
      <c r="M77" s="16"/>
      <c r="N77" s="16"/>
      <c r="O77" s="16"/>
      <c r="P77" s="16"/>
    </row>
    <row r="79" spans="1:17" x14ac:dyDescent="0.2">
      <c r="A79" s="23" t="s">
        <v>209</v>
      </c>
      <c r="B79" s="23"/>
      <c r="C79" s="23"/>
      <c r="D79" s="25"/>
      <c r="E79" s="24"/>
      <c r="F79" s="23"/>
      <c r="G79" s="23"/>
    </row>
    <row r="80" spans="1:17" ht="13.5" x14ac:dyDescent="0.25">
      <c r="A80" s="8"/>
      <c r="D80" s="9"/>
      <c r="E80" s="88" t="s">
        <v>210</v>
      </c>
    </row>
    <row r="84" spans="1:5" ht="15.75" x14ac:dyDescent="0.25">
      <c r="A84" s="259" t="s">
        <v>220</v>
      </c>
      <c r="B84" s="259"/>
      <c r="C84" s="260"/>
      <c r="D84" s="260"/>
      <c r="E84" s="260"/>
    </row>
    <row r="85" spans="1:5" ht="12.75" customHeight="1" x14ac:dyDescent="0.2">
      <c r="A85" s="265" t="s">
        <v>221</v>
      </c>
      <c r="B85" s="265"/>
      <c r="C85" s="265"/>
      <c r="D85" s="265"/>
      <c r="E85" s="265"/>
    </row>
    <row r="86" spans="1:5" ht="12.75" customHeight="1" x14ac:dyDescent="0.2">
      <c r="A86" s="265" t="s">
        <v>222</v>
      </c>
      <c r="B86" s="265"/>
      <c r="C86" s="265"/>
      <c r="D86" s="265"/>
      <c r="E86" s="265"/>
    </row>
    <row r="87" spans="1:5" ht="12.75" customHeight="1" x14ac:dyDescent="0.2">
      <c r="A87" s="266" t="s">
        <v>223</v>
      </c>
      <c r="B87" s="266"/>
      <c r="C87" s="266"/>
      <c r="D87" s="266"/>
      <c r="E87" s="266"/>
    </row>
    <row r="88" spans="1:5" x14ac:dyDescent="0.2">
      <c r="A88" s="261" t="s">
        <v>224</v>
      </c>
      <c r="B88" s="261"/>
      <c r="C88" s="260"/>
      <c r="D88" s="260"/>
      <c r="E88" s="260"/>
    </row>
    <row r="89" spans="1:5" ht="15" x14ac:dyDescent="0.25">
      <c r="A89" s="261" t="s">
        <v>225</v>
      </c>
      <c r="B89" s="261"/>
      <c r="C89" s="262"/>
      <c r="D89" s="263"/>
      <c r="E89" s="263"/>
    </row>
    <row r="90" spans="1:5" ht="15" x14ac:dyDescent="0.25">
      <c r="A90" s="261" t="s">
        <v>226</v>
      </c>
      <c r="B90" s="261"/>
      <c r="C90" s="262"/>
      <c r="D90" s="263"/>
      <c r="E90" s="263"/>
    </row>
    <row r="91" spans="1:5" ht="15" x14ac:dyDescent="0.25">
      <c r="A91" s="261" t="s">
        <v>227</v>
      </c>
      <c r="B91" s="261"/>
      <c r="C91" s="262"/>
      <c r="D91" s="263"/>
      <c r="E91" s="263"/>
    </row>
    <row r="92" spans="1:5" ht="12.75" customHeight="1" x14ac:dyDescent="0.2">
      <c r="A92" s="267" t="s">
        <v>229</v>
      </c>
      <c r="B92" s="267"/>
      <c r="C92" s="267"/>
      <c r="D92" s="267"/>
      <c r="E92" s="267"/>
    </row>
    <row r="93" spans="1:5" hidden="1" x14ac:dyDescent="0.2">
      <c r="A93" s="267"/>
      <c r="B93" s="267"/>
      <c r="C93" s="267"/>
      <c r="D93" s="267"/>
      <c r="E93" s="267"/>
    </row>
  </sheetData>
  <mergeCells count="19">
    <mergeCell ref="L13:P13"/>
    <mergeCell ref="A13:A14"/>
    <mergeCell ref="E13:E14"/>
    <mergeCell ref="A1:P1"/>
    <mergeCell ref="A4:D4"/>
    <mergeCell ref="A5:D5"/>
    <mergeCell ref="A7:C7"/>
    <mergeCell ref="A8:C8"/>
    <mergeCell ref="A2:P2"/>
    <mergeCell ref="A85:E85"/>
    <mergeCell ref="A86:E86"/>
    <mergeCell ref="A87:E87"/>
    <mergeCell ref="A92:E93"/>
    <mergeCell ref="A10:E10"/>
    <mergeCell ref="B13:B14"/>
    <mergeCell ref="C13:C14"/>
    <mergeCell ref="D13:D14"/>
    <mergeCell ref="D68:K68"/>
    <mergeCell ref="F13:K13"/>
  </mergeCells>
  <pageMargins left="0.51181102362204722" right="0.51181102362204722" top="0.94488188976377963" bottom="0.35433070866141736" header="0.31496062992125984" footer="0.31496062992125984"/>
  <pageSetup paperSize="9" scale="70" fitToHeight="1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1"/>
  <sheetViews>
    <sheetView showZeros="0" zoomScaleNormal="100" zoomScaleSheetLayoutView="85" workbookViewId="0">
      <selection activeCell="A9" sqref="A9"/>
    </sheetView>
  </sheetViews>
  <sheetFormatPr defaultRowHeight="12.75" x14ac:dyDescent="0.2"/>
  <cols>
    <col min="1" max="1" width="7.5703125" style="15" customWidth="1"/>
    <col min="2" max="2" width="14.5703125" style="15" bestFit="1" customWidth="1"/>
    <col min="3" max="3" width="52.7109375" style="15" customWidth="1"/>
    <col min="4" max="4" width="9.85546875" style="15" customWidth="1"/>
    <col min="5" max="7" width="9.140625" style="15" customWidth="1"/>
    <col min="8" max="8" width="9.140625" style="38" customWidth="1"/>
    <col min="9" max="12" width="9.140625" style="15" customWidth="1"/>
    <col min="13" max="13" width="10.7109375" style="15" customWidth="1"/>
    <col min="14" max="16384" width="9.140625" style="15"/>
  </cols>
  <sheetData>
    <row r="1" spans="1:13" s="16" customFormat="1" ht="20.100000000000001" customHeight="1" x14ac:dyDescent="0.2">
      <c r="A1" s="288" t="s">
        <v>55</v>
      </c>
      <c r="B1" s="288"/>
      <c r="C1" s="288"/>
      <c r="D1" s="288"/>
      <c r="E1" s="288"/>
      <c r="F1" s="288"/>
      <c r="G1" s="288"/>
      <c r="H1" s="44"/>
      <c r="I1" s="44"/>
      <c r="J1" s="44"/>
      <c r="K1" s="44"/>
      <c r="L1" s="44"/>
      <c r="M1" s="44"/>
    </row>
    <row r="2" spans="1:13" s="16" customFormat="1" ht="15.75" customHeight="1" x14ac:dyDescent="0.25">
      <c r="A2" s="32"/>
      <c r="B2" s="35"/>
      <c r="C2" s="34"/>
      <c r="D2" s="34"/>
      <c r="E2" s="34"/>
      <c r="F2" s="33"/>
      <c r="G2" s="33"/>
      <c r="H2" s="36"/>
      <c r="I2" s="33"/>
      <c r="J2" s="33"/>
      <c r="K2" s="33"/>
      <c r="L2" s="2"/>
      <c r="M2" s="2"/>
    </row>
    <row r="3" spans="1:13" s="41" customFormat="1" ht="17.25" x14ac:dyDescent="0.3">
      <c r="A3" s="269" t="s">
        <v>37</v>
      </c>
      <c r="B3" s="269"/>
      <c r="C3" s="269"/>
      <c r="D3" s="269"/>
    </row>
    <row r="4" spans="1:13" s="47" customFormat="1" ht="36.75" customHeight="1" x14ac:dyDescent="0.3">
      <c r="A4" s="270" t="s">
        <v>60</v>
      </c>
      <c r="B4" s="270"/>
      <c r="C4" s="270"/>
      <c r="D4" s="270"/>
    </row>
    <row r="5" spans="1:13" s="47" customFormat="1" ht="17.25" x14ac:dyDescent="0.3">
      <c r="A5" s="48" t="s">
        <v>61</v>
      </c>
      <c r="B5" s="49"/>
      <c r="C5" s="50"/>
      <c r="D5" s="50"/>
    </row>
    <row r="6" spans="1:13" s="47" customFormat="1" ht="17.25" x14ac:dyDescent="0.3">
      <c r="A6" s="269" t="s">
        <v>218</v>
      </c>
      <c r="B6" s="269"/>
      <c r="C6" s="269"/>
      <c r="D6" s="51"/>
    </row>
    <row r="7" spans="1:13" s="47" customFormat="1" ht="17.25" x14ac:dyDescent="0.3">
      <c r="A7" s="269" t="s">
        <v>215</v>
      </c>
      <c r="B7" s="269"/>
      <c r="C7" s="269"/>
      <c r="D7" s="53"/>
    </row>
    <row r="8" spans="1:13" ht="16.5" x14ac:dyDescent="0.3">
      <c r="A8" s="5"/>
      <c r="B8" s="4"/>
      <c r="C8" s="18"/>
      <c r="D8" s="4"/>
      <c r="E8" s="6"/>
      <c r="F8" s="3"/>
      <c r="G8" s="2"/>
      <c r="H8" s="37"/>
      <c r="I8" s="2"/>
      <c r="J8" s="2"/>
    </row>
    <row r="9" spans="1:13" ht="13.5" thickBot="1" x14ac:dyDescent="0.25">
      <c r="A9" s="19" t="s">
        <v>232</v>
      </c>
      <c r="H9" s="15"/>
    </row>
    <row r="10" spans="1:13" ht="38.25" x14ac:dyDescent="0.2">
      <c r="A10" s="54" t="s">
        <v>5</v>
      </c>
      <c r="B10" s="55" t="s">
        <v>41</v>
      </c>
      <c r="C10" s="55" t="s">
        <v>190</v>
      </c>
      <c r="D10" s="56" t="s">
        <v>191</v>
      </c>
      <c r="H10" s="15"/>
    </row>
    <row r="11" spans="1:13" ht="13.5" thickBot="1" x14ac:dyDescent="0.25">
      <c r="A11" s="57">
        <v>1</v>
      </c>
      <c r="B11" s="58">
        <v>2</v>
      </c>
      <c r="C11" s="58">
        <v>3</v>
      </c>
      <c r="D11" s="59">
        <v>4</v>
      </c>
      <c r="H11" s="15"/>
    </row>
    <row r="12" spans="1:13" ht="16.5" x14ac:dyDescent="0.2">
      <c r="A12" s="60"/>
      <c r="B12" s="61"/>
      <c r="C12" s="62"/>
      <c r="D12" s="63"/>
      <c r="H12" s="15"/>
    </row>
    <row r="13" spans="1:13" ht="16.5" x14ac:dyDescent="0.2">
      <c r="A13" s="70">
        <v>1</v>
      </c>
      <c r="B13" s="65" t="s">
        <v>56</v>
      </c>
      <c r="C13" s="89" t="s">
        <v>62</v>
      </c>
      <c r="D13" s="258">
        <f>'1 SAG'!P35</f>
        <v>0</v>
      </c>
      <c r="H13" s="15"/>
    </row>
    <row r="14" spans="1:13" ht="16.5" x14ac:dyDescent="0.2">
      <c r="A14" s="64">
        <v>2</v>
      </c>
      <c r="B14" s="65" t="s">
        <v>57</v>
      </c>
      <c r="C14" s="90" t="s">
        <v>54</v>
      </c>
      <c r="D14" s="258">
        <f>'2 TS'!P55</f>
        <v>0</v>
      </c>
      <c r="H14" s="15"/>
    </row>
    <row r="15" spans="1:13" ht="16.5" x14ac:dyDescent="0.2">
      <c r="A15" s="70">
        <v>3</v>
      </c>
      <c r="B15" s="65" t="s">
        <v>58</v>
      </c>
      <c r="C15" s="95" t="s">
        <v>117</v>
      </c>
      <c r="D15" s="99">
        <f>'3 LKT'!P37</f>
        <v>0</v>
      </c>
      <c r="H15" s="15"/>
    </row>
    <row r="16" spans="1:13" ht="16.5" x14ac:dyDescent="0.2">
      <c r="A16" s="64">
        <v>4</v>
      </c>
      <c r="B16" s="65" t="s">
        <v>59</v>
      </c>
      <c r="C16" s="96" t="s">
        <v>139</v>
      </c>
      <c r="D16" s="99">
        <f>'4 ELT'!P68</f>
        <v>0</v>
      </c>
      <c r="H16" s="15"/>
    </row>
    <row r="17" spans="1:8" ht="16.5" x14ac:dyDescent="0.2">
      <c r="A17" s="66"/>
      <c r="B17" s="67"/>
      <c r="C17" s="68"/>
      <c r="D17" s="69"/>
      <c r="H17" s="15"/>
    </row>
    <row r="18" spans="1:8" ht="16.5" x14ac:dyDescent="0.2">
      <c r="A18" s="70"/>
      <c r="B18" s="71"/>
      <c r="C18" s="72" t="s">
        <v>42</v>
      </c>
      <c r="D18" s="91">
        <f>SUM(D13:D17)</f>
        <v>0</v>
      </c>
      <c r="H18" s="15"/>
    </row>
    <row r="19" spans="1:8" ht="16.5" x14ac:dyDescent="0.2">
      <c r="A19" s="73"/>
      <c r="B19" s="67"/>
      <c r="C19" s="74" t="s">
        <v>219</v>
      </c>
      <c r="D19" s="92">
        <f>D18*0.05</f>
        <v>0</v>
      </c>
      <c r="H19" s="15"/>
    </row>
    <row r="20" spans="1:8" ht="16.5" x14ac:dyDescent="0.2">
      <c r="A20" s="75"/>
      <c r="B20" s="76"/>
      <c r="C20" s="72" t="s">
        <v>43</v>
      </c>
      <c r="D20" s="91">
        <f>D18+D19</f>
        <v>0</v>
      </c>
      <c r="H20" s="15"/>
    </row>
    <row r="21" spans="1:8" ht="33" x14ac:dyDescent="0.2">
      <c r="A21" s="77"/>
      <c r="B21" s="78"/>
      <c r="C21" s="79" t="s">
        <v>44</v>
      </c>
      <c r="D21" s="93">
        <f>ROUND(D20*0.21,2)</f>
        <v>0</v>
      </c>
      <c r="H21" s="15"/>
    </row>
    <row r="22" spans="1:8" ht="16.5" x14ac:dyDescent="0.2">
      <c r="A22" s="77"/>
      <c r="B22" s="78"/>
      <c r="C22" s="80"/>
      <c r="D22" s="94"/>
      <c r="H22" s="15"/>
    </row>
    <row r="23" spans="1:8" ht="17.25" thickBot="1" x14ac:dyDescent="0.25">
      <c r="A23" s="81"/>
      <c r="B23" s="82"/>
      <c r="C23" s="83" t="s">
        <v>45</v>
      </c>
      <c r="D23" s="101">
        <f>SUM(D20:D22)</f>
        <v>0</v>
      </c>
      <c r="H23" s="15"/>
    </row>
    <row r="24" spans="1:8" x14ac:dyDescent="0.2">
      <c r="A24" s="84"/>
      <c r="B24" s="84"/>
      <c r="C24" s="85"/>
      <c r="D24" s="86"/>
      <c r="H24" s="15"/>
    </row>
    <row r="25" spans="1:8" x14ac:dyDescent="0.2">
      <c r="B25" s="84"/>
      <c r="C25" s="87"/>
      <c r="H25" s="15"/>
    </row>
    <row r="26" spans="1:8" x14ac:dyDescent="0.2">
      <c r="A26" s="23" t="s">
        <v>13</v>
      </c>
      <c r="B26" s="23"/>
      <c r="C26" s="23"/>
      <c r="D26" s="25"/>
      <c r="E26" s="24"/>
      <c r="F26" s="23"/>
      <c r="G26" s="23"/>
    </row>
    <row r="27" spans="1:8" ht="13.5" x14ac:dyDescent="0.25">
      <c r="A27" s="8"/>
      <c r="D27" s="9"/>
      <c r="E27" s="88" t="s">
        <v>46</v>
      </c>
    </row>
    <row r="28" spans="1:8" ht="15.75" x14ac:dyDescent="0.25">
      <c r="A28" s="26"/>
      <c r="B28" s="21"/>
      <c r="C28" s="21"/>
      <c r="D28" s="21"/>
      <c r="E28" s="21"/>
      <c r="F28" s="21"/>
      <c r="G28" s="22"/>
    </row>
    <row r="30" spans="1:8" x14ac:dyDescent="0.2">
      <c r="A30" s="23" t="s">
        <v>209</v>
      </c>
      <c r="B30" s="23"/>
      <c r="C30" s="23"/>
      <c r="D30" s="25"/>
      <c r="E30" s="24"/>
      <c r="F30" s="23"/>
      <c r="G30" s="23"/>
    </row>
    <row r="31" spans="1:8" ht="13.5" x14ac:dyDescent="0.25">
      <c r="A31" s="8"/>
      <c r="D31" s="9"/>
      <c r="E31" s="88" t="s">
        <v>210</v>
      </c>
    </row>
  </sheetData>
  <mergeCells count="5">
    <mergeCell ref="A3:D3"/>
    <mergeCell ref="A4:D4"/>
    <mergeCell ref="A6:C6"/>
    <mergeCell ref="A7:C7"/>
    <mergeCell ref="A1:G1"/>
  </mergeCells>
  <pageMargins left="1.07" right="0.51181102362204722" top="0.94488188976377963" bottom="0.35433070866141736" header="0.31496062992125984" footer="0.31496062992125984"/>
  <pageSetup paperSize="9" fitToHeight="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1 SAG</vt:lpstr>
      <vt:lpstr>2 TS</vt:lpstr>
      <vt:lpstr>3 LKT</vt:lpstr>
      <vt:lpstr>4 ELT</vt:lpstr>
      <vt:lpstr>koptāme</vt:lpstr>
      <vt:lpstr>'1 SAG'!Print_Area</vt:lpstr>
      <vt:lpstr>'2 TS'!Print_Area</vt:lpstr>
      <vt:lpstr>'3 LKT'!Print_Area</vt:lpstr>
      <vt:lpstr>'4 ELT'!Print_Area</vt:lpstr>
      <vt:lpstr>koptāme!Print_Area</vt:lpstr>
      <vt:lpstr>'1 SAG'!Print_Titles</vt:lpstr>
      <vt:lpstr>'2 TS'!Print_Titles</vt:lpstr>
      <vt:lpstr>'3 LKT'!Print_Titles</vt:lpstr>
      <vt:lpstr>'4 ELT'!Print_Titles</vt:lpstr>
      <vt:lpstr>koptāme!Print_Titles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Līga Blate</cp:lastModifiedBy>
  <cp:lastPrinted>2017-09-25T11:23:00Z</cp:lastPrinted>
  <dcterms:created xsi:type="dcterms:W3CDTF">2011-09-07T11:49:58Z</dcterms:created>
  <dcterms:modified xsi:type="dcterms:W3CDTF">2018-03-01T08:23:59Z</dcterms:modified>
</cp:coreProperties>
</file>