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1270" windowHeight="11280" tabRatio="931"/>
  </bookViews>
  <sheets>
    <sheet name="1 CD" sheetId="89" r:id="rId1"/>
    <sheet name="koptāme" sheetId="87" r:id="rId2"/>
  </sheets>
  <definedNames>
    <definedName name="_xlnm._FilterDatabase" localSheetId="0" hidden="1">'1 CD'!$A$15:$P$15</definedName>
    <definedName name="_xlnm._FilterDatabase" localSheetId="1" hidden="1">koptāme!#REF!</definedName>
    <definedName name="_xlnm.Print_Area" localSheetId="0">'1 CD'!$A$1:$P$81</definedName>
    <definedName name="_xlnm.Print_Area" localSheetId="1">koptāme!$A$1:$D$22</definedName>
    <definedName name="_xlnm.Print_Titles" localSheetId="0">'1 CD'!$13:$15</definedName>
    <definedName name="_xlnm.Print_Titles" localSheetId="1">koptāme!$11:$13</definedName>
  </definedNames>
  <calcPr calcId="145621" fullPrecision="0"/>
  <fileRecoveryPr autoRecover="0"/>
</workbook>
</file>

<file path=xl/calcChain.xml><?xml version="1.0" encoding="utf-8"?>
<calcChain xmlns="http://schemas.openxmlformats.org/spreadsheetml/2006/main">
  <c r="D13" i="87" l="1"/>
  <c r="P11" i="89"/>
  <c r="A63" i="89"/>
  <c r="A64" i="89" s="1"/>
  <c r="E59" i="89"/>
  <c r="A66" i="89"/>
  <c r="A71" i="89" s="1"/>
  <c r="A77" i="89" s="1"/>
  <c r="A61" i="89"/>
  <c r="A52" i="89"/>
  <c r="A55" i="89" s="1"/>
  <c r="A56" i="89" s="1"/>
  <c r="A57" i="89" s="1"/>
  <c r="A46" i="89"/>
  <c r="A32" i="89"/>
  <c r="A37" i="89" s="1"/>
  <c r="A30" i="89"/>
  <c r="A23" i="89"/>
  <c r="A24" i="89" s="1"/>
  <c r="A25" i="89" s="1"/>
  <c r="A17" i="89"/>
  <c r="A18" i="89" s="1"/>
  <c r="A19" i="89" s="1"/>
  <c r="A20" i="89" s="1"/>
  <c r="A26" i="89" l="1"/>
  <c r="A27" i="89" s="1"/>
  <c r="A28" i="89" s="1"/>
  <c r="P12" i="89"/>
  <c r="P52" i="89" l="1"/>
  <c r="P53" i="89"/>
  <c r="P54" i="89"/>
  <c r="P56" i="89"/>
  <c r="P57" i="89"/>
  <c r="P58" i="89"/>
  <c r="P59" i="89"/>
  <c r="P60" i="89"/>
  <c r="P61" i="89"/>
  <c r="P65" i="89"/>
  <c r="P66" i="89"/>
  <c r="P67" i="89"/>
  <c r="P68" i="89"/>
  <c r="P69" i="89"/>
  <c r="P70" i="89"/>
  <c r="P71" i="89"/>
  <c r="P51" i="89"/>
  <c r="P74" i="89" l="1"/>
  <c r="P75" i="89" s="1"/>
  <c r="P76" i="89" s="1"/>
  <c r="D15" i="87" l="1"/>
  <c r="D16" i="87" s="1"/>
  <c r="D17" i="87" l="1"/>
  <c r="D18" i="87" s="1"/>
  <c r="D20" i="87" s="1"/>
</calcChain>
</file>

<file path=xl/sharedStrings.xml><?xml version="1.0" encoding="utf-8"?>
<sst xmlns="http://schemas.openxmlformats.org/spreadsheetml/2006/main" count="273" uniqueCount="163">
  <si>
    <t>Kods</t>
  </si>
  <si>
    <t>Mērvienība</t>
  </si>
  <si>
    <t>Vienības izmaksas</t>
  </si>
  <si>
    <t>Kopā uz visu apjomu</t>
  </si>
  <si>
    <t>m</t>
  </si>
  <si>
    <t>Nr. p. k.</t>
  </si>
  <si>
    <t>laika
norma
(c/h)</t>
  </si>
  <si>
    <t>darb-
ietilpība
(c/h)</t>
  </si>
  <si>
    <t>Sastādija:</t>
  </si>
  <si>
    <t>Tāmes izmaksas, EUR</t>
  </si>
  <si>
    <t>Kopējā darbietilpība, c/st</t>
  </si>
  <si>
    <t>Pasūtītājs : Ķekavas novada pašvaldība</t>
  </si>
  <si>
    <t>gb.</t>
  </si>
  <si>
    <t>Tāmes Nr.</t>
  </si>
  <si>
    <t>Būvniecības izmaksas kopā</t>
  </si>
  <si>
    <t>Kopā bez PVN:</t>
  </si>
  <si>
    <t xml:space="preserve">     Pievienotās vērtības nodoklis 21.00 % no visu celtniecības izmaksu kopējās summas</t>
  </si>
  <si>
    <t>Kopējā līgumcena ar PVN</t>
  </si>
  <si>
    <t>(paraksts un tā atšifrējums)</t>
  </si>
  <si>
    <t>Būvniecības koptāme</t>
  </si>
  <si>
    <t>Lokālā tāme Nr.1</t>
  </si>
  <si>
    <t>Sagatavošanās darbi</t>
  </si>
  <si>
    <t>kompl.</t>
  </si>
  <si>
    <t>Izraktās grunts transportēšana uz atbērtni</t>
  </si>
  <si>
    <t>Būvdarbu nosaukums</t>
  </si>
  <si>
    <t>Daudzums</t>
  </si>
  <si>
    <t>darba samaksas likme (euro/h)</t>
  </si>
  <si>
    <t>darba
alga</t>
  </si>
  <si>
    <t>būvizstrā-dājumi</t>
  </si>
  <si>
    <t>mehā-
nismi</t>
  </si>
  <si>
    <t>Kopā</t>
  </si>
  <si>
    <t>Summa</t>
  </si>
  <si>
    <t>Objekta nosaukums</t>
  </si>
  <si>
    <t>Objekta izmaksas, (euro)</t>
  </si>
  <si>
    <t>Tiešās izmaksas kopā, t. sk. darba devēja sociālais nodoklis (%)</t>
  </si>
  <si>
    <t>Pārbaudīja:</t>
  </si>
  <si>
    <t>(paraksts un tā atšifrējums Sertifikāta Nr.)</t>
  </si>
  <si>
    <t xml:space="preserve">Pasūtījuma Nr.: </t>
  </si>
  <si>
    <t>Izpildītājs :</t>
  </si>
  <si>
    <t xml:space="preserve">Izpildītājs : </t>
  </si>
  <si>
    <t>Pasūtījuma Nr.:</t>
  </si>
  <si>
    <t>Finanšu rezerve neparedzētiem darbiem  (5%)</t>
  </si>
  <si>
    <t xml:space="preserve"> Piezīmes:</t>
  </si>
  <si>
    <t>*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</si>
  <si>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t>*Konstruktīvo kārtu apjomi kubikmetros (m3) uzrādīti blīvā veidā. Būvuzņēmējam jāievērtē pievesto materiālu daudzums, ņemot vērā sablīvējuma koeficientu.</t>
  </si>
  <si>
    <t>*Konstrukciju elementu komplektācija atbilstoši izgatavotāju firmu instrukcijām.</t>
  </si>
  <si>
    <t>* Materiālu apjoms var tikt precizēts būvniecības laikā.</t>
  </si>
  <si>
    <t xml:space="preserve">*Saskaņojot ar Pasūtītāju , ekspluatējošo organizāciju un projektētāju iespējams izmantot analogas kvalitātes </t>
  </si>
  <si>
    <t>citu ražotāju izstrādājumus.</t>
  </si>
  <si>
    <t>*Visi objektā demontējamie materiāli, gruntis un citas atkārtoti izmantojamās izejvielas ir iespējams izmantot atkārtoti objektā, ja tās atbilst tehniskajām prasībām un specifikācijām, par to informējot Pasūtītāju.</t>
  </si>
  <si>
    <t>Objekta adrese: Mežmalas iela, Krustkalni, Ķekavas pagasts, Ķekavas novads</t>
  </si>
  <si>
    <t>1</t>
  </si>
  <si>
    <t>03-00000</t>
  </si>
  <si>
    <t>Aprīkojums būvdarbu laikā atbilstoši Ministru kabineta noteikumiem nr.421 "Noteikumi par darba vietu aprīkošanu uz ceļiem". Pagaidu satiksmes organizācijas visā būvdarbu izpildes laikā, tajā skaitā apbraucamo ceļu uzturēšana (bedrīšu remonts, laistīšana u.c.)</t>
  </si>
  <si>
    <t>Būvtāfeles 2x2m uzstādīšana</t>
  </si>
  <si>
    <t xml:space="preserve">Izpilddokumentācijas sagatavošana objekta nodošanai ekspluatācijā </t>
  </si>
  <si>
    <t>Trases nospraušana</t>
  </si>
  <si>
    <t xml:space="preserve"> - atsevišķu punktu nospraušana</t>
  </si>
  <si>
    <t>gab.</t>
  </si>
  <si>
    <t>2</t>
  </si>
  <si>
    <t>02-00000</t>
  </si>
  <si>
    <t>Demontāžas darbi</t>
  </si>
  <si>
    <t>Esošā asfaltbetona frēzēšana/demontāža, (transportēšana uz atbērtni)</t>
  </si>
  <si>
    <r>
      <t>m</t>
    </r>
    <r>
      <rPr>
        <vertAlign val="superscript"/>
        <sz val="10"/>
        <rFont val="Times New Roman"/>
        <family val="1"/>
        <charset val="186"/>
      </rPr>
      <t xml:space="preserve">2 </t>
    </r>
  </si>
  <si>
    <t>Augu zemes noņemšana, aizvešana un izlīdzināšana, h=10cm</t>
  </si>
  <si>
    <r>
      <t>m</t>
    </r>
    <r>
      <rPr>
        <vertAlign val="superscript"/>
        <sz val="10"/>
        <rFont val="Times New Roman"/>
        <family val="1"/>
        <charset val="186"/>
      </rPr>
      <t>2</t>
    </r>
  </si>
  <si>
    <t>Krūmu izciršana, aizvešana</t>
  </si>
  <si>
    <t>Demontēt esošo betona balstu (pk.0+88), (transportēšana uz atbērtni)</t>
  </si>
  <si>
    <t>Betona apmaļu demontāža, (transportēšana uz atbērtni)</t>
  </si>
  <si>
    <t>Zemes darbi</t>
  </si>
  <si>
    <t>Ierakuma izbūve, tai skaitā ievalkas rakšana (h=0.5m) (gultnes rakšana, profilēšana) (liekās grunts transportēšana uz atbērtni)</t>
  </si>
  <si>
    <r>
      <t>m</t>
    </r>
    <r>
      <rPr>
        <vertAlign val="superscript"/>
        <sz val="10"/>
        <rFont val="Times New Roman"/>
        <family val="1"/>
        <charset val="186"/>
      </rPr>
      <t>3</t>
    </r>
  </si>
  <si>
    <t>35-00000</t>
  </si>
  <si>
    <t xml:space="preserve">Segumu izbūve </t>
  </si>
  <si>
    <t>Brauktuve segas konstrukcijas izbūve</t>
  </si>
  <si>
    <t xml:space="preserve"> - Salizturīgās kārtas izbūve, h=40cm</t>
  </si>
  <si>
    <t xml:space="preserve"> - Minerālmateriālu pamata nesošās kārtas no maisījuma izbūve, h=25cm</t>
  </si>
  <si>
    <t xml:space="preserve"> - karstā asfalta maisījuma AC 16 base apakškārtas būvniecība, h=6cm </t>
  </si>
  <si>
    <t xml:space="preserve"> - karstā asfalta maisījuma AC11surf  dilumkārtas būvniecība, h=4cm</t>
  </si>
  <si>
    <t>Ietves segas konstrukcijas izbūve</t>
  </si>
  <si>
    <t xml:space="preserve"> - Salizturīgās kārtas izbūve, h=30cm</t>
  </si>
  <si>
    <t xml:space="preserve"> - Minerālmateriālu pamata nesošās kārtas no maisījuma izbūve, h=15cm</t>
  </si>
  <si>
    <t xml:space="preserve"> - šķembu izsijas, h=3cm</t>
  </si>
  <si>
    <t xml:space="preserve"> - ietves bruģakmens, h=6cm, prizma T6 pelēkā krāsā</t>
  </si>
  <si>
    <t>Esošā seguma remonta zona</t>
  </si>
  <si>
    <r>
      <t>m</t>
    </r>
    <r>
      <rPr>
        <vertAlign val="superscript"/>
        <sz val="10"/>
        <rFont val="Times New Roman"/>
        <family val="1"/>
        <charset val="186"/>
      </rPr>
      <t>2</t>
    </r>
    <r>
      <rPr>
        <sz val="10"/>
        <rFont val="Arial"/>
        <family val="2"/>
        <charset val="186"/>
      </rPr>
      <t/>
    </r>
  </si>
  <si>
    <t>05-00000</t>
  </si>
  <si>
    <t>Konstrukcijas</t>
  </si>
  <si>
    <t>Betona apmales Atbilstoši LVS EN 1340 (3.stiprības klasei) uz iepriekš sagatavota betona pamata</t>
  </si>
  <si>
    <t xml:space="preserve"> - Brauktuves betona apmale 100x30x15  </t>
  </si>
  <si>
    <t xml:space="preserve"> - Brauktuves zemā betona apmale 100x22x15</t>
  </si>
  <si>
    <t xml:space="preserve"> - Brauktuves slīpā betona apmale 100x30/22x15</t>
  </si>
  <si>
    <t xml:space="preserve"> - Ietves betona apmale 100x20x8 </t>
  </si>
  <si>
    <t>07-00000</t>
  </si>
  <si>
    <t>Ceļa zīmju uzstādīšana, pārcelšana</t>
  </si>
  <si>
    <t>Ceļazīmju vairogu uzstādīšana</t>
  </si>
  <si>
    <t xml:space="preserve"> - ceļa zīmes Nr.206 uzstādīšana</t>
  </si>
  <si>
    <t>Ceļa zīmes balsta uzstādīšana</t>
  </si>
  <si>
    <t>Brauktuves horizontālā apzīmējuma uzklāšana (no termoplasta)</t>
  </si>
  <si>
    <t xml:space="preserve"> - horizontālā apzīmējuma Nr.920 uzklāšana</t>
  </si>
  <si>
    <t xml:space="preserve"> - horizontālā apzīmējuma Nr.930 uzklāšana</t>
  </si>
  <si>
    <t>7</t>
  </si>
  <si>
    <t>31-00000</t>
  </si>
  <si>
    <t>Apzaļumošana</t>
  </si>
  <si>
    <t>Zemes klātnes nogāžu un teritorijas planēšana, apzaļumošana ar augu zemi sijātu, bez rupju frakciju piemaisījumiem, apsēšana ar daudzgadīgo zālāju sēklām, h=10cm</t>
  </si>
  <si>
    <t>27-00000</t>
  </si>
  <si>
    <t>Lietus ūdens kanalizācija</t>
  </si>
  <si>
    <t>Grunts darbi projektēto LKT tīklu darbu zonā</t>
  </si>
  <si>
    <r>
      <t>Tranšejas rakšana, un nederīgās grunts izņemšana (h</t>
    </r>
    <r>
      <rPr>
        <vertAlign val="subscript"/>
        <sz val="9"/>
        <rFont val="Times New Roman"/>
        <family val="1"/>
        <charset val="186"/>
      </rPr>
      <t>vid</t>
    </r>
    <r>
      <rPr>
        <sz val="9"/>
        <rFont val="Times New Roman"/>
        <family val="1"/>
        <charset val="186"/>
      </rPr>
      <t>=1,20m) projektēto cauruļvadu montāžai.</t>
    </r>
    <r>
      <rPr>
        <i/>
        <sz val="9"/>
        <rFont val="Times New Roman"/>
        <family val="1"/>
        <charset val="186"/>
      </rPr>
      <t xml:space="preserve">
Piezīme: Tranšejas rakšanas apjomi tiek rēķināti no demontējamā seguma apakšējās virsmas - ietves zonā -54cm no esošā seguma) līdz tranšejas apakšai. </t>
    </r>
  </si>
  <si>
    <r>
      <t>m</t>
    </r>
    <r>
      <rPr>
        <vertAlign val="superscript"/>
        <sz val="9"/>
        <rFont val="Times New Roman"/>
        <family val="1"/>
        <charset val="186"/>
      </rPr>
      <t>3</t>
    </r>
  </si>
  <si>
    <t>Smilts pamatnes ierīkošana zem cauruļvadiem h=0,15m, smilts apbērums virs cauruļvada h=0,30m. Atbilstoši cauruļvadu ražotājfirmas norādījumiem.</t>
  </si>
  <si>
    <t>Tranšejas aizbēršana ar jaunu smilšu grunti,  no smilšu pamatnes (cauruļu apbērums) līdz grunts virsmai. Grunti noblīvēt atbilstoši "Ceļu specifikācijas 2012" prasībām.
Piezīme: Tranšejas aizbēršana līdz seguma konstrukcijai.</t>
  </si>
  <si>
    <r>
      <t xml:space="preserve"> </t>
    </r>
    <r>
      <rPr>
        <b/>
        <i/>
        <sz val="9"/>
        <rFont val="Times New Roman"/>
        <family val="1"/>
        <charset val="186"/>
      </rPr>
      <t xml:space="preserve">Montāžas darbi </t>
    </r>
  </si>
  <si>
    <t>Lietus ūdens kanalizācijas De200 mm (PP)  montāža tranšejā ar dziļumu H=1,0-2,0m.  TV inspekcijas veikšana un blīvuma pārbaude</t>
  </si>
  <si>
    <t>Plastmasas gūlijas Dn400mm montāža tranšejā</t>
  </si>
  <si>
    <t>gab</t>
  </si>
  <si>
    <t>Infiltrācijas dzelzsbetona akas DN1000mm  montāža, h&gt;2,00m</t>
  </si>
  <si>
    <t xml:space="preserve">Akas vāku apbetonēšana uzstādot zaļajā zonā </t>
  </si>
  <si>
    <t>vietas</t>
  </si>
  <si>
    <t>Precizēt esošo inženiertīklu (gāzesvadu, siltumtrases, kabeļu, apvalkcauruļu) novietojumu šķērsošanas vietās, atrokot (atšurfējot) pirms būvdarbu uzsākšanas</t>
  </si>
  <si>
    <t>Materiālu specifikācija</t>
  </si>
  <si>
    <t>PP  T8 caurules De200/175mm ar uzmavām</t>
  </si>
  <si>
    <t>Plastmasas gūlija ar nosēddaļu un "četrstūra" ķeta rāmi, diam. 400mm h=1.20m, 40tn, atbilstoši LVS EN 124 prasībām</t>
  </si>
  <si>
    <t>kompl</t>
  </si>
  <si>
    <t>Infiltrācijas aka no perforētiem saliekamiem dz/b elementiem DN 1000mm,
aku dz/b konstrukcija atbilstoši LVS EN 206-1 prasībām, lietojamā betona klase  C25</t>
  </si>
  <si>
    <t>Smagā tipa 40 tn ķeta lūka, atbilstoši LVS EN 124 prasībām</t>
  </si>
  <si>
    <t>Ģeotekstils</t>
  </si>
  <si>
    <t>Šķembas</t>
  </si>
  <si>
    <t>Aizsargcaurule PP caurulei De200 šķērsojot dzelzsbetona skataku</t>
  </si>
  <si>
    <t>Atsevišķi augošu koku zāģēšana, celmu izraušana un aizvešana</t>
  </si>
  <si>
    <t>25-00000</t>
  </si>
  <si>
    <t>Gāzes vads</t>
  </si>
  <si>
    <t>Gāzes vada kapes regulēšana proj seguma līmenī (+0,13m un +0.16m)</t>
  </si>
  <si>
    <t xml:space="preserve">peldoša tipa gāzes kape komplektā </t>
  </si>
  <si>
    <t>9,1,1</t>
  </si>
  <si>
    <t>9,1,2</t>
  </si>
  <si>
    <t>9,1,3</t>
  </si>
  <si>
    <t>9,1,4</t>
  </si>
  <si>
    <t>9,2,2</t>
  </si>
  <si>
    <t>9,2,3</t>
  </si>
  <si>
    <t>9,2,4</t>
  </si>
  <si>
    <t>9,2,5</t>
  </si>
  <si>
    <t>9,3,1</t>
  </si>
  <si>
    <t>9,3,2</t>
  </si>
  <si>
    <t>9,3,3</t>
  </si>
  <si>
    <t>9,3,4</t>
  </si>
  <si>
    <t>9,3,5</t>
  </si>
  <si>
    <t>9,3,6</t>
  </si>
  <si>
    <t>9,3,7</t>
  </si>
  <si>
    <t xml:space="preserve"> - brauktuves asfaltbetona remontzona, tai skaitā esošā asfalta frēzēšana, AC11 ieklāšana, h=6cm, apakškārtu izbūve pie apmales (atjaunošana esošajā biezumā)</t>
  </si>
  <si>
    <t xml:space="preserve"> - ceļa zīmes Nr.525 un Nr. 113 pārcelšana blakus ietvei </t>
  </si>
  <si>
    <t>07-00001</t>
  </si>
  <si>
    <t xml:space="preserve"> - signālstabiņu pārcelšana blakus ietvei </t>
  </si>
  <si>
    <t>35-0000</t>
  </si>
  <si>
    <t xml:space="preserve"> - "Taktila" bruģakmens, h=6cm, dzeltenā krāsā</t>
  </si>
  <si>
    <t>4,3</t>
  </si>
  <si>
    <t>9,2,6</t>
  </si>
  <si>
    <t>Tāme sastādīta _____. gada tirgus cenās, pamatojoties uz CD daļas rasējumiem</t>
  </si>
  <si>
    <t>* Ietves būvdarbu izpildē ievērot "Ceļu specifikācijas " prasības.</t>
  </si>
  <si>
    <t>Ceļa daļas darbi</t>
  </si>
  <si>
    <t>Tāme</t>
  </si>
  <si>
    <t>Objekta nosaukums: "Mežmalas ielas (daļas) rekonstrukcija ar gājēju ietvi, veloceliņu, ielu apgaismojumu un lietus ūdens kanalizāciju A/C A7 – Zālītes (Mežamalas iela), Krustkalni, Ķekavas pag., Ķekavas nov."</t>
  </si>
  <si>
    <t>tāme sastādīta 2018. gada 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</si>
</sst>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_-* #,##0.00_-;\-* #,##0.00_-;_-* \-??_-;_-@_-"/>
    <numFmt numFmtId="166" formatCode="m\o\n\th\ d\,\ yyyy"/>
    <numFmt numFmtId="167" formatCode="#.00"/>
    <numFmt numFmtId="168" formatCode="#."/>
    <numFmt numFmtId="169" formatCode="_-[$€-2]\ * #,##0.00_-;\-[$€-2]\ * #,##0.00_-;_-[$€-2]\ * &quot;-&quot;??_-"/>
    <numFmt numFmtId="170" formatCode="0.00_)"/>
    <numFmt numFmtId="171" formatCode="0.0"/>
  </numFmts>
  <fonts count="53" x14ac:knownFonts="1">
    <font>
      <sz val="10"/>
      <name val="Arial"/>
      <family val="2"/>
      <charset val="186"/>
    </font>
    <font>
      <sz val="11"/>
      <color indexed="8"/>
      <name val="Calibri"/>
      <family val="2"/>
      <charset val="186"/>
    </font>
    <font>
      <sz val="10"/>
      <name val="Arial"/>
      <family val="2"/>
      <charset val="186"/>
    </font>
    <font>
      <sz val="10"/>
      <name val="Helv"/>
      <family val="2"/>
    </font>
    <font>
      <sz val="1"/>
      <color indexed="8"/>
      <name val="Courier"/>
      <family val="1"/>
      <charset val="186"/>
    </font>
    <font>
      <b/>
      <sz val="1"/>
      <color indexed="8"/>
      <name val="Courier"/>
      <family val="1"/>
      <charset val="186"/>
    </font>
    <font>
      <sz val="10"/>
      <name val="Helv"/>
    </font>
    <font>
      <sz val="11"/>
      <color indexed="8"/>
      <name val="Calibri"/>
      <family val="2"/>
      <charset val="204"/>
    </font>
    <font>
      <sz val="11"/>
      <color indexed="8"/>
      <name val="Calibri"/>
      <family val="2"/>
      <charset val="186"/>
    </font>
    <font>
      <sz val="10"/>
      <name val="Arial"/>
      <family val="2"/>
      <charset val="204"/>
    </font>
    <font>
      <sz val="11"/>
      <color indexed="9"/>
      <name val="Calibri"/>
      <family val="2"/>
      <charset val="186"/>
    </font>
    <font>
      <b/>
      <sz val="11"/>
      <color indexed="52"/>
      <name val="Calibri"/>
      <family val="2"/>
      <charset val="186"/>
    </font>
    <font>
      <sz val="11"/>
      <color indexed="10"/>
      <name val="Calibri"/>
      <family val="2"/>
      <charset val="186"/>
    </font>
    <font>
      <sz val="11"/>
      <color indexed="17"/>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52"/>
      <name val="Calibri"/>
      <family val="2"/>
      <charset val="186"/>
    </font>
    <font>
      <sz val="11"/>
      <color indexed="60"/>
      <name val="Calibri"/>
      <family val="2"/>
      <charset val="186"/>
    </font>
    <font>
      <b/>
      <sz val="18"/>
      <color indexed="56"/>
      <name val="Cambria"/>
      <family val="2"/>
      <charset val="186"/>
    </font>
    <font>
      <sz val="10"/>
      <name val="Arial Narrow"/>
      <family val="2"/>
      <charset val="186"/>
    </font>
    <font>
      <b/>
      <sz val="10"/>
      <name val="Arial Narrow"/>
      <family val="2"/>
      <charset val="186"/>
    </font>
    <font>
      <sz val="8"/>
      <name val="Arial Narrow"/>
      <family val="2"/>
      <charset val="186"/>
    </font>
    <font>
      <sz val="11"/>
      <name val="Arial Narrow"/>
      <family val="2"/>
      <charset val="186"/>
    </font>
    <font>
      <sz val="12"/>
      <name val="Arial Narrow"/>
      <family val="2"/>
      <charset val="186"/>
    </font>
    <font>
      <b/>
      <sz val="14"/>
      <name val="Arial Narrow"/>
      <family val="2"/>
      <charset val="186"/>
    </font>
    <font>
      <b/>
      <u/>
      <sz val="12"/>
      <name val="Arial Narrow"/>
      <family val="2"/>
      <charset val="186"/>
    </font>
    <font>
      <sz val="13"/>
      <name val="Arial Narrow"/>
      <family val="2"/>
      <charset val="186"/>
    </font>
    <font>
      <b/>
      <i/>
      <sz val="10"/>
      <name val="Arial Narrow"/>
      <family val="2"/>
      <charset val="186"/>
    </font>
    <font>
      <sz val="12"/>
      <name val="Courier"/>
      <family val="1"/>
      <charset val="186"/>
    </font>
    <font>
      <i/>
      <sz val="11"/>
      <name val="Arial Narrow"/>
      <family val="2"/>
      <charset val="186"/>
    </font>
    <font>
      <b/>
      <sz val="11"/>
      <name val="Arial Narrow"/>
      <family val="2"/>
      <charset val="186"/>
    </font>
    <font>
      <b/>
      <sz val="16"/>
      <name val="Arial Narrow"/>
      <family val="2"/>
      <charset val="186"/>
    </font>
    <font>
      <sz val="11"/>
      <color theme="1"/>
      <name val="Calibri"/>
      <family val="2"/>
      <charset val="186"/>
      <scheme val="minor"/>
    </font>
    <font>
      <sz val="11"/>
      <color theme="1"/>
      <name val="Calibri"/>
      <family val="2"/>
      <scheme val="minor"/>
    </font>
    <font>
      <sz val="13"/>
      <color theme="1"/>
      <name val="Arial Narrow"/>
      <family val="2"/>
      <charset val="186"/>
    </font>
    <font>
      <b/>
      <sz val="12"/>
      <name val="Arial Narrow"/>
      <family val="2"/>
      <charset val="186"/>
    </font>
    <font>
      <sz val="12"/>
      <name val="Arial"/>
      <family val="2"/>
      <charset val="186"/>
    </font>
    <font>
      <b/>
      <u/>
      <sz val="12"/>
      <name val="Times New Roman"/>
      <family val="1"/>
      <charset val="186"/>
    </font>
    <font>
      <sz val="8"/>
      <name val="Times New Roman"/>
      <family val="1"/>
      <charset val="186"/>
    </font>
    <font>
      <sz val="10"/>
      <name val="Times New Roman"/>
      <family val="1"/>
      <charset val="186"/>
    </font>
    <font>
      <b/>
      <sz val="10"/>
      <name val="Times New Roman"/>
      <family val="1"/>
      <charset val="186"/>
    </font>
    <font>
      <sz val="11"/>
      <name val="Times New Roman"/>
      <family val="1"/>
      <charset val="186"/>
    </font>
    <font>
      <i/>
      <sz val="10"/>
      <name val="Times New Roman"/>
      <family val="1"/>
      <charset val="186"/>
    </font>
    <font>
      <b/>
      <i/>
      <sz val="10"/>
      <name val="Times New Roman"/>
      <family val="1"/>
      <charset val="186"/>
    </font>
    <font>
      <b/>
      <i/>
      <sz val="11"/>
      <name val="Times New Roman"/>
      <family val="1"/>
      <charset val="186"/>
    </font>
    <font>
      <vertAlign val="superscript"/>
      <sz val="10"/>
      <name val="Times New Roman"/>
      <family val="1"/>
      <charset val="186"/>
    </font>
    <font>
      <b/>
      <sz val="11"/>
      <name val="Times New Roman"/>
      <family val="1"/>
      <charset val="186"/>
    </font>
    <font>
      <vertAlign val="subscript"/>
      <sz val="9"/>
      <name val="Times New Roman"/>
      <family val="1"/>
      <charset val="186"/>
    </font>
    <font>
      <sz val="9"/>
      <name val="Times New Roman"/>
      <family val="1"/>
      <charset val="186"/>
    </font>
    <font>
      <i/>
      <sz val="9"/>
      <name val="Times New Roman"/>
      <family val="1"/>
      <charset val="186"/>
    </font>
    <font>
      <vertAlign val="superscript"/>
      <sz val="9"/>
      <name val="Times New Roman"/>
      <family val="1"/>
      <charset val="186"/>
    </font>
    <font>
      <b/>
      <i/>
      <sz val="9"/>
      <name val="Times New Roman"/>
      <family val="1"/>
      <charset val="186"/>
    </font>
  </fonts>
  <fills count="23">
    <fill>
      <patternFill patternType="none"/>
    </fill>
    <fill>
      <patternFill patternType="gray125"/>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theme="0"/>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s>
  <cellStyleXfs count="241">
    <xf numFmtId="0" fontId="0" fillId="0" borderId="0"/>
    <xf numFmtId="0" fontId="10" fillId="2" borderId="0" applyNumberFormat="0" applyBorder="0" applyAlignment="0" applyProtection="0"/>
    <xf numFmtId="0" fontId="10" fillId="3"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0" borderId="0" applyNumberForma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3" fillId="0" borderId="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4" fillId="0" borderId="0">
      <protection locked="0"/>
    </xf>
    <xf numFmtId="169" fontId="2" fillId="0" borderId="0" applyFont="0" applyFill="0" applyBorder="0" applyAlignment="0" applyProtection="0"/>
    <xf numFmtId="0" fontId="7" fillId="0" borderId="0"/>
    <xf numFmtId="167" fontId="4" fillId="0" borderId="0">
      <protection locked="0"/>
    </xf>
    <xf numFmtId="168" fontId="5" fillId="0" borderId="0">
      <protection locked="0"/>
    </xf>
    <xf numFmtId="168" fontId="5" fillId="0" borderId="0">
      <protection locked="0"/>
    </xf>
    <xf numFmtId="0" fontId="14" fillId="9" borderId="1" applyNumberFormat="0" applyAlignment="0" applyProtection="0"/>
    <xf numFmtId="0" fontId="15" fillId="20" borderId="2" applyNumberFormat="0" applyAlignment="0" applyProtection="0"/>
    <xf numFmtId="0" fontId="16" fillId="0" borderId="3" applyNumberFormat="0" applyFill="0" applyAlignment="0" applyProtection="0"/>
    <xf numFmtId="0" fontId="13" fillId="6" borderId="0" applyNumberFormat="0" applyBorder="0" applyAlignment="0" applyProtection="0"/>
    <xf numFmtId="0" fontId="18" fillId="21" borderId="0" applyNumberFormat="0" applyBorder="0" applyAlignment="0" applyProtection="0"/>
    <xf numFmtId="0" fontId="33" fillId="0" borderId="0"/>
    <xf numFmtId="0" fontId="2" fillId="0" borderId="0"/>
    <xf numFmtId="0" fontId="2" fillId="0" borderId="0"/>
    <xf numFmtId="0" fontId="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textRotation="90"/>
    </xf>
    <xf numFmtId="0" fontId="2" fillId="0" borderId="0"/>
    <xf numFmtId="0" fontId="33" fillId="0" borderId="0"/>
    <xf numFmtId="0" fontId="33" fillId="0" borderId="0"/>
    <xf numFmtId="0" fontId="33" fillId="0" borderId="0"/>
    <xf numFmtId="0" fontId="33" fillId="0" borderId="0"/>
    <xf numFmtId="0" fontId="2" fillId="0" borderId="0"/>
    <xf numFmtId="0" fontId="2" fillId="0" borderId="0"/>
    <xf numFmtId="0" fontId="9" fillId="0" borderId="0"/>
    <xf numFmtId="0" fontId="33"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33" fillId="0" borderId="0"/>
    <xf numFmtId="0" fontId="33" fillId="0" borderId="0"/>
    <xf numFmtId="0" fontId="2" fillId="0" borderId="0"/>
    <xf numFmtId="0" fontId="2" fillId="0" borderId="0"/>
    <xf numFmtId="0" fontId="33" fillId="0" borderId="0"/>
    <xf numFmtId="0" fontId="29" fillId="0" borderId="0"/>
    <xf numFmtId="0" fontId="19" fillId="0" borderId="0" applyNumberFormat="0" applyFill="0" applyBorder="0" applyAlignment="0" applyProtection="0"/>
    <xf numFmtId="0" fontId="2" fillId="0" borderId="0"/>
    <xf numFmtId="0" fontId="34" fillId="0" borderId="0"/>
    <xf numFmtId="0" fontId="33" fillId="0" borderId="0"/>
    <xf numFmtId="0" fontId="33" fillId="0" borderId="0"/>
    <xf numFmtId="0" fontId="33" fillId="0" borderId="0"/>
    <xf numFmtId="0" fontId="33" fillId="0" borderId="0"/>
    <xf numFmtId="0" fontId="17" fillId="0" borderId="4" applyNumberFormat="0" applyFill="0" applyAlignment="0" applyProtection="0"/>
    <xf numFmtId="0" fontId="6" fillId="0" borderId="0"/>
    <xf numFmtId="0" fontId="6" fillId="0" borderId="0"/>
    <xf numFmtId="0" fontId="2" fillId="0" borderId="0"/>
    <xf numFmtId="0" fontId="3" fillId="0" borderId="0"/>
    <xf numFmtId="0" fontId="6" fillId="0" borderId="0"/>
  </cellStyleXfs>
  <cellXfs count="205">
    <xf numFmtId="0" fontId="0" fillId="0" borderId="0" xfId="0"/>
    <xf numFmtId="0" fontId="20" fillId="0" borderId="0" xfId="0" applyFont="1" applyFill="1" applyBorder="1" applyAlignment="1"/>
    <xf numFmtId="2" fontId="22" fillId="0" borderId="0" xfId="0" applyNumberFormat="1" applyFont="1" applyFill="1" applyBorder="1" applyAlignment="1">
      <alignment horizontal="center"/>
    </xf>
    <xf numFmtId="0" fontId="22" fillId="0" borderId="0" xfId="0" applyFont="1" applyFill="1" applyAlignment="1"/>
    <xf numFmtId="0" fontId="23" fillId="0" borderId="0" xfId="0" applyFont="1" applyFill="1" applyAlignment="1"/>
    <xf numFmtId="0" fontId="22" fillId="0" borderId="0" xfId="0" applyFont="1" applyFill="1" applyBorder="1" applyAlignment="1">
      <alignment horizontal="center"/>
    </xf>
    <xf numFmtId="0" fontId="20" fillId="0" borderId="0" xfId="238" applyFont="1" applyFill="1" applyBorder="1" applyAlignment="1"/>
    <xf numFmtId="0" fontId="20" fillId="0" borderId="0" xfId="238" applyFont="1" applyFill="1" applyBorder="1" applyAlignment="1">
      <alignment horizontal="center"/>
    </xf>
    <xf numFmtId="4" fontId="21" fillId="0" borderId="6" xfId="0" applyNumberFormat="1" applyFont="1" applyFill="1" applyBorder="1" applyAlignment="1">
      <alignment horizontal="center" vertical="center" wrapText="1"/>
    </xf>
    <xf numFmtId="4" fontId="21" fillId="0" borderId="7" xfId="0" applyNumberFormat="1" applyFont="1" applyFill="1" applyBorder="1" applyAlignment="1">
      <alignment horizontal="center" vertical="center" wrapText="1"/>
    </xf>
    <xf numFmtId="4" fontId="21" fillId="0" borderId="8" xfId="0" applyNumberFormat="1" applyFont="1" applyFill="1" applyBorder="1" applyAlignment="1">
      <alignment horizontal="center" vertical="center" wrapText="1"/>
    </xf>
    <xf numFmtId="4" fontId="21" fillId="0" borderId="9" xfId="0" applyNumberFormat="1" applyFont="1" applyFill="1" applyBorder="1" applyAlignment="1">
      <alignment horizontal="center" vertical="center" wrapText="1"/>
    </xf>
    <xf numFmtId="0" fontId="0" fillId="0" borderId="0" xfId="0" applyFont="1" applyFill="1"/>
    <xf numFmtId="0" fontId="0" fillId="0" borderId="0" xfId="0" applyFont="1" applyFill="1" applyBorder="1"/>
    <xf numFmtId="0" fontId="24" fillId="0" borderId="0" xfId="0" applyFont="1" applyFill="1" applyAlignment="1"/>
    <xf numFmtId="170" fontId="20" fillId="0" borderId="0" xfId="0" applyNumberFormat="1" applyFont="1" applyFill="1" applyBorder="1" applyAlignment="1">
      <alignment horizontal="left" vertical="center"/>
    </xf>
    <xf numFmtId="4" fontId="21" fillId="0" borderId="11" xfId="0" applyNumberFormat="1" applyFont="1" applyFill="1" applyBorder="1" applyAlignment="1">
      <alignment horizontal="center" vertical="center" wrapText="1"/>
    </xf>
    <xf numFmtId="0" fontId="22" fillId="0" borderId="0" xfId="0" applyFont="1" applyAlignment="1"/>
    <xf numFmtId="0" fontId="20" fillId="0" borderId="0" xfId="0" applyFont="1" applyFill="1"/>
    <xf numFmtId="0" fontId="20" fillId="0" borderId="12" xfId="238" applyFont="1" applyFill="1" applyBorder="1" applyAlignment="1"/>
    <xf numFmtId="0" fontId="20" fillId="0" borderId="12" xfId="238" applyFont="1" applyFill="1" applyBorder="1" applyAlignment="1">
      <alignment horizontal="right"/>
    </xf>
    <xf numFmtId="0" fontId="0" fillId="0" borderId="12" xfId="0" applyFont="1" applyFill="1" applyBorder="1"/>
    <xf numFmtId="0" fontId="26" fillId="0" borderId="0" xfId="0" applyFont="1" applyAlignment="1">
      <alignment horizontal="left"/>
    </xf>
    <xf numFmtId="0" fontId="2" fillId="0" borderId="0" xfId="0" applyFont="1" applyFill="1" applyBorder="1"/>
    <xf numFmtId="0" fontId="25" fillId="0" borderId="0" xfId="0" applyFont="1" applyFill="1" applyBorder="1" applyAlignment="1"/>
    <xf numFmtId="0" fontId="20" fillId="0" borderId="0" xfId="0" applyFont="1" applyFill="1" applyBorder="1" applyAlignment="1">
      <alignment wrapText="1"/>
    </xf>
    <xf numFmtId="0" fontId="20" fillId="0" borderId="0" xfId="0" applyFont="1" applyFill="1" applyBorder="1" applyAlignment="1">
      <alignment horizontal="center" wrapText="1"/>
    </xf>
    <xf numFmtId="0" fontId="20" fillId="0" borderId="0" xfId="0" applyFont="1" applyFill="1" applyBorder="1" applyAlignment="1">
      <alignment horizontal="left"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0" fillId="0" borderId="0" xfId="0" applyFont="1" applyFill="1" applyAlignment="1">
      <alignment horizontal="center" vertical="center"/>
    </xf>
    <xf numFmtId="0" fontId="23" fillId="0" borderId="0" xfId="0" applyFont="1" applyFill="1"/>
    <xf numFmtId="0" fontId="25" fillId="0" borderId="0" xfId="0" applyFont="1" applyFill="1" applyBorder="1" applyAlignment="1">
      <alignment horizontal="center" vertical="top" wrapText="1"/>
    </xf>
    <xf numFmtId="0" fontId="27" fillId="0" borderId="0" xfId="0" applyFont="1" applyFill="1" applyAlignment="1">
      <alignment horizontal="right"/>
    </xf>
    <xf numFmtId="0" fontId="27" fillId="0" borderId="0" xfId="0" applyFont="1" applyFill="1" applyBorder="1" applyAlignment="1">
      <alignment horizontal="left" wrapText="1"/>
    </xf>
    <xf numFmtId="0" fontId="20" fillId="0" borderId="0" xfId="0" applyFont="1"/>
    <xf numFmtId="0" fontId="27" fillId="0" borderId="0" xfId="0" applyFont="1" applyFill="1" applyAlignment="1">
      <alignment vertical="top"/>
    </xf>
    <xf numFmtId="0" fontId="27" fillId="0" borderId="0" xfId="0" applyFont="1" applyFill="1" applyAlignment="1">
      <alignment vertical="center"/>
    </xf>
    <xf numFmtId="0" fontId="27" fillId="0" borderId="0" xfId="0" applyFont="1" applyFill="1" applyBorder="1" applyAlignment="1">
      <alignment wrapText="1"/>
    </xf>
    <xf numFmtId="0" fontId="35" fillId="0" borderId="0" xfId="0" applyFont="1" applyFill="1"/>
    <xf numFmtId="0" fontId="27" fillId="0" borderId="0" xfId="0" applyFont="1" applyFill="1" applyBorder="1" applyAlignment="1">
      <alignment horizontal="center"/>
    </xf>
    <xf numFmtId="0" fontId="27" fillId="0" borderId="0" xfId="0" applyFont="1" applyFill="1" applyAlignment="1"/>
    <xf numFmtId="0" fontId="20" fillId="0" borderId="14" xfId="0" applyFont="1" applyFill="1" applyBorder="1" applyAlignment="1">
      <alignment horizontal="center" vertical="center" wrapText="1"/>
    </xf>
    <xf numFmtId="0" fontId="20" fillId="0" borderId="15" xfId="227" applyFont="1" applyFill="1" applyBorder="1" applyAlignment="1">
      <alignment horizontal="center" vertical="center" wrapText="1"/>
    </xf>
    <xf numFmtId="0" fontId="20" fillId="0" borderId="16" xfId="227" applyFont="1" applyFill="1" applyBorder="1" applyAlignment="1" applyProtection="1">
      <alignment horizontal="center" vertical="center" wrapText="1"/>
    </xf>
    <xf numFmtId="0" fontId="20" fillId="0" borderId="17" xfId="227" applyFont="1" applyFill="1" applyBorder="1" applyAlignment="1">
      <alignment horizontal="center" vertical="center" wrapText="1"/>
    </xf>
    <xf numFmtId="0" fontId="20" fillId="0" borderId="18" xfId="227" applyFont="1" applyFill="1" applyBorder="1" applyAlignment="1">
      <alignment horizontal="center" vertical="center" wrapText="1"/>
    </xf>
    <xf numFmtId="0" fontId="20" fillId="0" borderId="19" xfId="227" applyFont="1" applyFill="1" applyBorder="1" applyAlignment="1">
      <alignment horizontal="center" vertical="center" wrapText="1"/>
    </xf>
    <xf numFmtId="0" fontId="30" fillId="0" borderId="14" xfId="0" applyFont="1" applyFill="1" applyBorder="1" applyAlignment="1" applyProtection="1">
      <alignment horizontal="center" vertical="center"/>
    </xf>
    <xf numFmtId="49" fontId="30" fillId="0" borderId="20" xfId="0" applyNumberFormat="1" applyFont="1" applyFill="1" applyBorder="1" applyAlignment="1" applyProtection="1">
      <alignment horizontal="center" vertical="center"/>
    </xf>
    <xf numFmtId="0" fontId="30" fillId="0" borderId="20" xfId="0" applyFont="1" applyFill="1" applyBorder="1" applyAlignment="1" applyProtection="1">
      <alignment horizontal="center" vertical="center" wrapText="1"/>
    </xf>
    <xf numFmtId="0" fontId="30" fillId="0" borderId="21" xfId="0" applyFont="1" applyFill="1" applyBorder="1" applyAlignment="1" applyProtection="1">
      <alignment horizontal="center" vertical="center"/>
    </xf>
    <xf numFmtId="49" fontId="23" fillId="0" borderId="5" xfId="0" applyNumberFormat="1"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49" fontId="23" fillId="0" borderId="24" xfId="0" applyNumberFormat="1" applyFont="1" applyFill="1" applyBorder="1" applyAlignment="1">
      <alignment horizontal="center" vertical="center"/>
    </xf>
    <xf numFmtId="0" fontId="23" fillId="0" borderId="24" xfId="0" applyFont="1" applyFill="1" applyBorder="1" applyAlignment="1">
      <alignment vertical="center" wrapText="1"/>
    </xf>
    <xf numFmtId="4" fontId="23" fillId="0" borderId="25" xfId="0" applyNumberFormat="1" applyFont="1" applyFill="1" applyBorder="1" applyAlignment="1">
      <alignment horizontal="center" vertical="center"/>
    </xf>
    <xf numFmtId="0" fontId="23" fillId="0" borderId="26" xfId="0" applyFont="1" applyFill="1" applyBorder="1" applyAlignment="1" applyProtection="1">
      <alignment horizontal="center" vertical="center"/>
    </xf>
    <xf numFmtId="49" fontId="23" fillId="0" borderId="27" xfId="0" applyNumberFormat="1" applyFont="1" applyFill="1" applyBorder="1" applyAlignment="1">
      <alignment horizontal="center" vertical="center"/>
    </xf>
    <xf numFmtId="0" fontId="31" fillId="0" borderId="27" xfId="0" applyFont="1" applyFill="1" applyBorder="1" applyAlignment="1" applyProtection="1">
      <alignment horizontal="right" vertical="center" wrapText="1"/>
    </xf>
    <xf numFmtId="0" fontId="23" fillId="0" borderId="23" xfId="0" applyFont="1" applyFill="1" applyBorder="1" applyAlignment="1">
      <alignment horizontal="center" vertical="center"/>
    </xf>
    <xf numFmtId="0" fontId="23" fillId="0" borderId="24" xfId="0" applyFont="1" applyFill="1" applyBorder="1" applyAlignment="1" applyProtection="1">
      <alignment horizontal="right" vertical="center" wrapText="1"/>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5" xfId="0" applyFont="1" applyFill="1" applyBorder="1" applyAlignment="1">
      <alignment horizontal="center" vertical="center"/>
    </xf>
    <xf numFmtId="0" fontId="23" fillId="0" borderId="5" xfId="0" applyFont="1" applyFill="1" applyBorder="1" applyAlignment="1" applyProtection="1">
      <alignment horizontal="right" vertical="center" wrapText="1"/>
    </xf>
    <xf numFmtId="0" fontId="31" fillId="0" borderId="5" xfId="0" applyFont="1" applyFill="1" applyBorder="1" applyAlignment="1" applyProtection="1">
      <alignment horizontal="left" vertical="center" wrapText="1"/>
    </xf>
    <xf numFmtId="0" fontId="31" fillId="0" borderId="28"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0" xfId="0" applyFont="1" applyFill="1" applyBorder="1" applyAlignment="1" applyProtection="1">
      <alignment horizontal="right" vertical="center" wrapText="1"/>
    </xf>
    <xf numFmtId="0" fontId="21" fillId="0" borderId="0" xfId="0" applyFont="1" applyFill="1" applyBorder="1" applyAlignment="1">
      <alignment horizontal="center" vertical="center"/>
    </xf>
    <xf numFmtId="0" fontId="21" fillId="0" borderId="0" xfId="0" applyFont="1" applyFill="1" applyBorder="1" applyAlignment="1">
      <alignment vertical="center" wrapText="1"/>
    </xf>
    <xf numFmtId="4" fontId="21" fillId="0" borderId="0" xfId="0" applyNumberFormat="1" applyFont="1" applyFill="1" applyBorder="1" applyAlignment="1">
      <alignment vertical="center"/>
    </xf>
    <xf numFmtId="0" fontId="28" fillId="0" borderId="0" xfId="0" applyFont="1" applyFill="1" applyBorder="1" applyAlignment="1" applyProtection="1">
      <alignment horizontal="right" vertical="center" wrapText="1"/>
    </xf>
    <xf numFmtId="0" fontId="22" fillId="0" borderId="29" xfId="0" applyFont="1" applyFill="1" applyBorder="1" applyAlignment="1">
      <alignment horizontal="right"/>
    </xf>
    <xf numFmtId="0" fontId="23" fillId="0" borderId="30" xfId="182" applyFont="1" applyFill="1" applyBorder="1" applyAlignment="1">
      <alignment vertical="center" wrapText="1"/>
    </xf>
    <xf numFmtId="0" fontId="31" fillId="0" borderId="33" xfId="0" applyNumberFormat="1" applyFont="1" applyFill="1" applyBorder="1" applyAlignment="1">
      <alignment horizontal="center" vertical="center"/>
    </xf>
    <xf numFmtId="0" fontId="23" fillId="0" borderId="25" xfId="0" applyNumberFormat="1" applyFont="1" applyFill="1" applyBorder="1" applyAlignment="1">
      <alignment horizontal="center" vertical="center"/>
    </xf>
    <xf numFmtId="0" fontId="23" fillId="0" borderId="31" xfId="0" applyNumberFormat="1" applyFont="1" applyFill="1" applyBorder="1" applyAlignment="1">
      <alignment horizontal="center" vertical="center"/>
    </xf>
    <xf numFmtId="0" fontId="31" fillId="0" borderId="31" xfId="0" applyNumberFormat="1" applyFont="1" applyFill="1" applyBorder="1" applyAlignment="1">
      <alignment horizontal="center" vertical="center"/>
    </xf>
    <xf numFmtId="2" fontId="31" fillId="0" borderId="32" xfId="0" applyNumberFormat="1" applyFont="1" applyFill="1" applyBorder="1" applyAlignment="1" applyProtection="1">
      <alignment horizontal="center" vertical="center" wrapText="1"/>
    </xf>
    <xf numFmtId="0" fontId="20" fillId="0" borderId="11" xfId="237" applyFont="1" applyFill="1" applyBorder="1" applyAlignment="1">
      <alignment horizontal="center"/>
    </xf>
    <xf numFmtId="0" fontId="22" fillId="0" borderId="41" xfId="237" applyFont="1" applyFill="1" applyBorder="1" applyAlignment="1">
      <alignment horizontal="center"/>
    </xf>
    <xf numFmtId="0" fontId="22" fillId="0" borderId="41" xfId="237" applyFont="1" applyFill="1" applyBorder="1" applyAlignment="1">
      <alignment horizontal="center" vertical="center"/>
    </xf>
    <xf numFmtId="0" fontId="20" fillId="0" borderId="8" xfId="237" applyFont="1" applyFill="1" applyBorder="1" applyAlignment="1">
      <alignment horizontal="center"/>
    </xf>
    <xf numFmtId="2" fontId="20" fillId="0" borderId="6" xfId="0" applyNumberFormat="1" applyFont="1" applyFill="1" applyBorder="1" applyAlignment="1">
      <alignment horizontal="center" vertical="center" wrapText="1"/>
    </xf>
    <xf numFmtId="2" fontId="20" fillId="0" borderId="6" xfId="237" applyNumberFormat="1" applyFont="1" applyFill="1" applyBorder="1" applyAlignment="1">
      <alignment horizontal="center" vertical="center"/>
    </xf>
    <xf numFmtId="0" fontId="2" fillId="0" borderId="47" xfId="0" applyFont="1" applyFill="1" applyBorder="1"/>
    <xf numFmtId="0" fontId="2" fillId="0" borderId="48" xfId="0" applyFont="1" applyFill="1" applyBorder="1"/>
    <xf numFmtId="2" fontId="20" fillId="0" borderId="49" xfId="0" applyNumberFormat="1" applyFont="1" applyFill="1" applyBorder="1" applyAlignment="1">
      <alignment horizontal="right"/>
    </xf>
    <xf numFmtId="0" fontId="24" fillId="0" borderId="0" xfId="238" applyFont="1" applyFill="1" applyBorder="1" applyAlignment="1">
      <alignment horizontal="left"/>
    </xf>
    <xf numFmtId="0" fontId="37" fillId="0" borderId="0" xfId="0" applyFont="1" applyFill="1"/>
    <xf numFmtId="0" fontId="24" fillId="0" borderId="0" xfId="238" applyFont="1" applyFill="1" applyAlignment="1">
      <alignment horizontal="center"/>
    </xf>
    <xf numFmtId="0" fontId="37" fillId="0" borderId="0" xfId="0" applyFont="1" applyFill="1" applyAlignment="1">
      <alignment horizontal="center" vertical="center"/>
    </xf>
    <xf numFmtId="0" fontId="24" fillId="0" borderId="0" xfId="238" applyFont="1" applyFill="1" applyAlignment="1">
      <alignment horizontal="right"/>
    </xf>
    <xf numFmtId="2" fontId="36" fillId="0" borderId="0" xfId="238" applyNumberFormat="1" applyFont="1" applyFill="1" applyAlignment="1"/>
    <xf numFmtId="170" fontId="24" fillId="0" borderId="0" xfId="0" applyNumberFormat="1" applyFont="1" applyFill="1" applyBorder="1" applyAlignment="1">
      <alignment horizontal="left" vertical="center"/>
    </xf>
    <xf numFmtId="0" fontId="36" fillId="0" borderId="0" xfId="238" applyFont="1" applyFill="1" applyAlignment="1"/>
    <xf numFmtId="0" fontId="36" fillId="0" borderId="0" xfId="238" applyFont="1" applyFill="1" applyAlignment="1">
      <alignment horizontal="center" vertical="center"/>
    </xf>
    <xf numFmtId="0" fontId="36" fillId="0" borderId="0" xfId="238" applyFont="1" applyFill="1" applyAlignment="1">
      <alignment horizontal="center"/>
    </xf>
    <xf numFmtId="4" fontId="36" fillId="0" borderId="0" xfId="238" applyNumberFormat="1" applyFont="1" applyFill="1" applyAlignment="1"/>
    <xf numFmtId="2" fontId="23" fillId="0" borderId="31" xfId="0" applyNumberFormat="1" applyFont="1" applyFill="1" applyBorder="1" applyAlignment="1" applyProtection="1">
      <alignment horizontal="center" vertical="center" wrapText="1"/>
    </xf>
    <xf numFmtId="0" fontId="38" fillId="0" borderId="0" xfId="0" applyFont="1" applyAlignment="1">
      <alignment horizontal="left"/>
    </xf>
    <xf numFmtId="0" fontId="39" fillId="0" borderId="0" xfId="0" applyFont="1" applyAlignment="1"/>
    <xf numFmtId="2" fontId="40" fillId="0" borderId="0" xfId="0" applyNumberFormat="1" applyFont="1" applyAlignment="1"/>
    <xf numFmtId="0" fontId="42" fillId="0" borderId="0" xfId="0" applyFont="1" applyAlignment="1"/>
    <xf numFmtId="0" fontId="42" fillId="0" borderId="0" xfId="0" applyFont="1"/>
    <xf numFmtId="0" fontId="2" fillId="0" borderId="8" xfId="0" applyFont="1" applyFill="1" applyBorder="1"/>
    <xf numFmtId="1" fontId="40" fillId="0" borderId="8" xfId="0" applyNumberFormat="1" applyFont="1" applyFill="1" applyBorder="1" applyAlignment="1">
      <alignment horizontal="center" vertical="center"/>
    </xf>
    <xf numFmtId="0" fontId="22" fillId="0" borderId="11" xfId="237" applyFont="1" applyFill="1" applyBorder="1" applyAlignment="1">
      <alignment horizontal="center"/>
    </xf>
    <xf numFmtId="0" fontId="2" fillId="0" borderId="11" xfId="0" applyFont="1" applyFill="1" applyBorder="1"/>
    <xf numFmtId="0" fontId="22" fillId="0" borderId="52" xfId="237" applyFont="1" applyFill="1" applyBorder="1" applyAlignment="1">
      <alignment horizontal="center"/>
    </xf>
    <xf numFmtId="0" fontId="0" fillId="0" borderId="11" xfId="0" applyFont="1" applyFill="1" applyBorder="1"/>
    <xf numFmtId="0" fontId="20" fillId="0" borderId="11" xfId="0" applyFont="1" applyFill="1" applyBorder="1"/>
    <xf numFmtId="0" fontId="20" fillId="0" borderId="11" xfId="238" applyFont="1" applyFill="1" applyBorder="1" applyAlignment="1"/>
    <xf numFmtId="0" fontId="20" fillId="0" borderId="11" xfId="238" applyFont="1" applyFill="1" applyBorder="1" applyAlignment="1">
      <alignment horizontal="left"/>
    </xf>
    <xf numFmtId="0" fontId="20" fillId="0" borderId="11" xfId="0" applyFont="1" applyFill="1" applyBorder="1" applyAlignment="1">
      <alignment horizontal="right"/>
    </xf>
    <xf numFmtId="1" fontId="20" fillId="0" borderId="11" xfId="237" applyNumberFormat="1" applyFont="1" applyFill="1" applyBorder="1" applyAlignment="1">
      <alignment horizontal="center"/>
    </xf>
    <xf numFmtId="2" fontId="20" fillId="0" borderId="0" xfId="0" applyNumberFormat="1" applyFont="1" applyFill="1" applyBorder="1" applyAlignment="1">
      <alignment horizontal="right"/>
    </xf>
    <xf numFmtId="0" fontId="20" fillId="22" borderId="0" xfId="181" applyFont="1" applyFill="1" applyBorder="1" applyAlignment="1"/>
    <xf numFmtId="0" fontId="22" fillId="0" borderId="8" xfId="237" applyFont="1" applyFill="1" applyBorder="1" applyAlignment="1">
      <alignment horizontal="center"/>
    </xf>
    <xf numFmtId="0" fontId="22" fillId="0" borderId="6" xfId="237" applyFont="1" applyFill="1" applyBorder="1" applyAlignment="1">
      <alignment horizontal="center"/>
    </xf>
    <xf numFmtId="0" fontId="20" fillId="0" borderId="6" xfId="237" applyFont="1" applyFill="1" applyBorder="1" applyAlignment="1">
      <alignment horizontal="center"/>
    </xf>
    <xf numFmtId="2" fontId="20" fillId="0" borderId="6" xfId="0" applyNumberFormat="1" applyFont="1" applyFill="1" applyBorder="1" applyAlignment="1">
      <alignment horizontal="right"/>
    </xf>
    <xf numFmtId="0" fontId="0" fillId="0" borderId="8" xfId="0" applyFont="1" applyFill="1" applyBorder="1"/>
    <xf numFmtId="0" fontId="0" fillId="0" borderId="6" xfId="0" applyFont="1" applyFill="1" applyBorder="1"/>
    <xf numFmtId="2" fontId="21" fillId="0" borderId="6" xfId="0" applyNumberFormat="1" applyFont="1" applyFill="1" applyBorder="1"/>
    <xf numFmtId="0" fontId="20" fillId="0" borderId="6" xfId="0" applyFont="1" applyFill="1" applyBorder="1"/>
    <xf numFmtId="0" fontId="20" fillId="0" borderId="8" xfId="238" applyFont="1" applyFill="1" applyBorder="1" applyAlignment="1">
      <alignment horizontal="left"/>
    </xf>
    <xf numFmtId="2" fontId="21" fillId="0" borderId="6" xfId="238" applyNumberFormat="1" applyFont="1" applyFill="1" applyBorder="1" applyAlignment="1"/>
    <xf numFmtId="0" fontId="20" fillId="0" borderId="6" xfId="0" applyFont="1" applyFill="1" applyBorder="1" applyAlignment="1">
      <alignment horizontal="right"/>
    </xf>
    <xf numFmtId="0" fontId="0" fillId="0" borderId="17" xfId="0" applyFont="1" applyFill="1" applyBorder="1"/>
    <xf numFmtId="0" fontId="0" fillId="0" borderId="18" xfId="0" applyFont="1" applyFill="1" applyBorder="1"/>
    <xf numFmtId="0" fontId="0" fillId="0" borderId="19" xfId="0" applyFont="1" applyFill="1" applyBorder="1"/>
    <xf numFmtId="0" fontId="22" fillId="0" borderId="6" xfId="237" applyFont="1" applyFill="1" applyBorder="1" applyAlignment="1">
      <alignment horizontal="center" vertical="center"/>
    </xf>
    <xf numFmtId="0" fontId="20" fillId="0" borderId="6" xfId="237" applyFont="1" applyFill="1" applyBorder="1" applyAlignment="1">
      <alignment horizontal="center" vertical="center"/>
    </xf>
    <xf numFmtId="2" fontId="20" fillId="0" borderId="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20" fillId="0" borderId="6" xfId="238" applyFont="1" applyFill="1" applyBorder="1" applyAlignment="1">
      <alignment horizontal="center" vertical="center"/>
    </xf>
    <xf numFmtId="1" fontId="40" fillId="0" borderId="17" xfId="0" applyNumberFormat="1" applyFont="1" applyFill="1" applyBorder="1" applyAlignment="1">
      <alignment horizontal="center" vertical="center"/>
    </xf>
    <xf numFmtId="0" fontId="0" fillId="0" borderId="19" xfId="0" applyFont="1" applyFill="1" applyBorder="1" applyAlignment="1">
      <alignment horizontal="center" vertical="center"/>
    </xf>
    <xf numFmtId="1" fontId="42" fillId="0" borderId="54" xfId="0" applyNumberFormat="1" applyFont="1" applyFill="1" applyBorder="1" applyAlignment="1">
      <alignment horizontal="center" vertical="center"/>
    </xf>
    <xf numFmtId="0" fontId="40" fillId="0" borderId="54" xfId="0" applyFont="1" applyFill="1" applyBorder="1" applyAlignment="1">
      <alignment horizontal="center" vertical="center"/>
    </xf>
    <xf numFmtId="1" fontId="40" fillId="0" borderId="54" xfId="0" applyNumberFormat="1" applyFont="1" applyFill="1" applyBorder="1" applyAlignment="1">
      <alignment horizontal="center" vertical="center"/>
    </xf>
    <xf numFmtId="0" fontId="40" fillId="0" borderId="7" xfId="0" applyFont="1" applyFill="1" applyBorder="1" applyAlignment="1">
      <alignment horizontal="center" vertical="center"/>
    </xf>
    <xf numFmtId="0" fontId="42" fillId="0" borderId="7" xfId="0" applyFont="1" applyFill="1" applyBorder="1" applyAlignment="1">
      <alignment horizontal="center" vertical="center"/>
    </xf>
    <xf numFmtId="0" fontId="47" fillId="0" borderId="7" xfId="0" applyFont="1" applyFill="1" applyBorder="1" applyAlignment="1">
      <alignment horizontal="center" vertical="center"/>
    </xf>
    <xf numFmtId="1" fontId="40" fillId="0" borderId="7" xfId="0" applyNumberFormat="1" applyFont="1" applyFill="1" applyBorder="1" applyAlignment="1">
      <alignment horizontal="center" vertical="center"/>
    </xf>
    <xf numFmtId="0" fontId="49" fillId="0" borderId="7" xfId="0" applyFont="1" applyFill="1" applyBorder="1" applyAlignment="1">
      <alignment horizontal="center" vertical="center" wrapText="1"/>
    </xf>
    <xf numFmtId="0" fontId="49" fillId="0" borderId="45" xfId="0" applyFont="1" applyFill="1" applyBorder="1" applyAlignment="1">
      <alignment horizontal="center" vertical="center" wrapText="1"/>
    </xf>
    <xf numFmtId="0" fontId="45" fillId="0" borderId="54" xfId="0" applyFont="1" applyFill="1" applyBorder="1" applyAlignment="1">
      <alignment horizontal="center" vertical="center"/>
    </xf>
    <xf numFmtId="0" fontId="40" fillId="0" borderId="54" xfId="0" applyFont="1" applyFill="1" applyBorder="1" applyAlignment="1">
      <alignment vertical="top" wrapText="1"/>
    </xf>
    <xf numFmtId="0" fontId="40" fillId="0" borderId="54" xfId="0" applyFont="1" applyFill="1" applyBorder="1" applyAlignment="1">
      <alignment vertical="center" wrapText="1"/>
    </xf>
    <xf numFmtId="0" fontId="43" fillId="0" borderId="54" xfId="0" applyFont="1" applyFill="1" applyBorder="1" applyAlignment="1">
      <alignment horizontal="left" vertical="center" wrapText="1"/>
    </xf>
    <xf numFmtId="0" fontId="40" fillId="0" borderId="54" xfId="0" applyFont="1" applyFill="1" applyBorder="1" applyAlignment="1">
      <alignment horizontal="left" wrapText="1"/>
    </xf>
    <xf numFmtId="0" fontId="45" fillId="0" borderId="54" xfId="0" applyFont="1" applyFill="1" applyBorder="1" applyAlignment="1">
      <alignment horizontal="center" vertical="center" wrapText="1"/>
    </xf>
    <xf numFmtId="49" fontId="40" fillId="0" borderId="54" xfId="0" applyNumberFormat="1" applyFont="1" applyFill="1" applyBorder="1" applyAlignment="1">
      <alignment horizontal="left" vertical="center" wrapText="1"/>
    </xf>
    <xf numFmtId="49" fontId="40" fillId="0" borderId="54" xfId="0" applyNumberFormat="1" applyFont="1" applyFill="1" applyBorder="1" applyAlignment="1">
      <alignment horizontal="left" wrapText="1"/>
    </xf>
    <xf numFmtId="49" fontId="43" fillId="0" borderId="54" xfId="0" applyNumberFormat="1" applyFont="1" applyFill="1" applyBorder="1" applyAlignment="1">
      <alignment horizontal="left" wrapText="1"/>
    </xf>
    <xf numFmtId="0" fontId="40" fillId="0" borderId="54" xfId="0" applyFont="1" applyFill="1" applyBorder="1" applyAlignment="1">
      <alignment horizontal="left" vertical="center" wrapText="1"/>
    </xf>
    <xf numFmtId="0" fontId="44" fillId="0" borderId="54" xfId="0" applyFont="1" applyFill="1" applyBorder="1" applyAlignment="1">
      <alignment horizontal="center"/>
    </xf>
    <xf numFmtId="0" fontId="40" fillId="0" borderId="54" xfId="0" applyFont="1" applyFill="1" applyBorder="1" applyAlignment="1">
      <alignment wrapText="1"/>
    </xf>
    <xf numFmtId="49" fontId="40" fillId="0" borderId="7" xfId="0" applyNumberFormat="1" applyFont="1" applyFill="1" applyBorder="1" applyAlignment="1">
      <alignment horizontal="center" vertical="center" wrapText="1"/>
    </xf>
    <xf numFmtId="49" fontId="40" fillId="0" borderId="45" xfId="0" applyNumberFormat="1" applyFont="1" applyFill="1" applyBorder="1" applyAlignment="1">
      <alignment horizontal="center" vertical="center" wrapText="1"/>
    </xf>
    <xf numFmtId="171" fontId="43" fillId="0" borderId="50" xfId="0" applyNumberFormat="1" applyFont="1" applyFill="1" applyBorder="1" applyAlignment="1">
      <alignment horizontal="center" vertical="center"/>
    </xf>
    <xf numFmtId="49" fontId="44" fillId="0" borderId="7" xfId="0" applyNumberFormat="1" applyFont="1" applyFill="1" applyBorder="1" applyAlignment="1">
      <alignment horizontal="center" vertical="center"/>
    </xf>
    <xf numFmtId="171" fontId="43" fillId="0" borderId="7"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0" fontId="2" fillId="0" borderId="7" xfId="0" applyFont="1" applyFill="1" applyBorder="1"/>
    <xf numFmtId="0" fontId="44" fillId="0" borderId="7" xfId="0" applyFont="1" applyFill="1" applyBorder="1" applyAlignment="1">
      <alignment horizontal="center" vertical="center"/>
    </xf>
    <xf numFmtId="0" fontId="43" fillId="0" borderId="7" xfId="0" applyFont="1" applyFill="1" applyBorder="1" applyAlignment="1">
      <alignment horizontal="center" vertical="center"/>
    </xf>
    <xf numFmtId="171" fontId="43" fillId="0" borderId="45" xfId="0" applyNumberFormat="1" applyFont="1" applyFill="1" applyBorder="1" applyAlignment="1">
      <alignment horizontal="center" vertical="center"/>
    </xf>
    <xf numFmtId="49" fontId="44" fillId="0" borderId="46" xfId="0" applyNumberFormat="1" applyFont="1" applyFill="1" applyBorder="1" applyAlignment="1">
      <alignment horizontal="center" vertical="center"/>
    </xf>
    <xf numFmtId="49" fontId="40" fillId="0" borderId="46" xfId="0" applyNumberFormat="1" applyFont="1" applyFill="1" applyBorder="1" applyAlignment="1">
      <alignment horizontal="center" vertical="center" wrapText="1"/>
    </xf>
    <xf numFmtId="0" fontId="45" fillId="0" borderId="12" xfId="0" applyFont="1" applyFill="1" applyBorder="1" applyAlignment="1">
      <alignment horizontal="center" vertical="center"/>
    </xf>
    <xf numFmtId="0" fontId="22" fillId="0" borderId="46" xfId="237" applyFont="1" applyFill="1" applyBorder="1" applyAlignment="1">
      <alignment horizontal="center"/>
    </xf>
    <xf numFmtId="0" fontId="22" fillId="0" borderId="12" xfId="237" applyFont="1" applyFill="1" applyBorder="1" applyAlignment="1">
      <alignment horizontal="center"/>
    </xf>
    <xf numFmtId="0" fontId="22" fillId="0" borderId="51" xfId="237" applyFont="1" applyFill="1" applyBorder="1" applyAlignment="1">
      <alignment horizontal="center"/>
    </xf>
    <xf numFmtId="0" fontId="22" fillId="0" borderId="53" xfId="237" applyFont="1" applyFill="1" applyBorder="1" applyAlignment="1">
      <alignment horizontal="center" vertical="center"/>
    </xf>
    <xf numFmtId="0" fontId="22" fillId="0" borderId="53" xfId="237" applyFont="1" applyFill="1" applyBorder="1" applyAlignment="1">
      <alignment horizontal="center"/>
    </xf>
    <xf numFmtId="0" fontId="22" fillId="0" borderId="56" xfId="237" applyFont="1" applyFill="1" applyBorder="1" applyAlignment="1">
      <alignment horizontal="center"/>
    </xf>
    <xf numFmtId="0" fontId="41" fillId="0" borderId="0" xfId="0" applyFont="1" applyAlignment="1">
      <alignment horizontal="left" wrapText="1"/>
    </xf>
    <xf numFmtId="2" fontId="40" fillId="0" borderId="0" xfId="0" applyNumberFormat="1" applyFont="1" applyAlignment="1">
      <alignment horizontal="left" wrapText="1"/>
    </xf>
    <xf numFmtId="0" fontId="25" fillId="0" borderId="0" xfId="0" applyFont="1" applyFill="1" applyBorder="1" applyAlignment="1">
      <alignment horizontal="center" vertical="top" wrapText="1"/>
    </xf>
    <xf numFmtId="0" fontId="27" fillId="0" borderId="0" xfId="0" applyFont="1" applyFill="1" applyAlignment="1">
      <alignment horizontal="left"/>
    </xf>
    <xf numFmtId="0" fontId="27" fillId="0" borderId="0" xfId="0" applyFont="1" applyFill="1" applyBorder="1" applyAlignment="1">
      <alignment horizontal="left" wrapText="1"/>
    </xf>
    <xf numFmtId="0" fontId="36" fillId="0" borderId="0" xfId="0" applyFont="1" applyFill="1" applyBorder="1" applyAlignment="1">
      <alignment horizontal="center"/>
    </xf>
    <xf numFmtId="0" fontId="20" fillId="22" borderId="0" xfId="181" applyFont="1" applyFill="1" applyBorder="1" applyAlignment="1">
      <alignment horizontal="right"/>
    </xf>
    <xf numFmtId="4" fontId="21" fillId="0" borderId="38" xfId="0" applyNumberFormat="1" applyFont="1" applyFill="1" applyBorder="1" applyAlignment="1">
      <alignment horizontal="center" vertical="center" wrapText="1"/>
    </xf>
    <xf numFmtId="4" fontId="21" fillId="0" borderId="39" xfId="0" applyNumberFormat="1" applyFont="1" applyFill="1" applyBorder="1" applyAlignment="1">
      <alignment horizontal="center" vertical="center" wrapText="1"/>
    </xf>
    <xf numFmtId="170" fontId="23" fillId="0" borderId="0" xfId="0" applyNumberFormat="1" applyFont="1" applyFill="1" applyBorder="1" applyAlignment="1">
      <alignment horizontal="left" vertical="center" wrapText="1"/>
    </xf>
    <xf numFmtId="4" fontId="21" fillId="0" borderId="15" xfId="0" applyNumberFormat="1" applyFont="1" applyFill="1" applyBorder="1" applyAlignment="1">
      <alignment horizontal="center" vertical="center" wrapText="1"/>
    </xf>
    <xf numFmtId="4" fontId="21" fillId="0" borderId="40" xfId="0" applyNumberFormat="1" applyFont="1" applyFill="1" applyBorder="1" applyAlignment="1">
      <alignment horizontal="center" vertical="center" wrapText="1"/>
    </xf>
    <xf numFmtId="4" fontId="21" fillId="0" borderId="42" xfId="0" applyNumberFormat="1" applyFont="1" applyFill="1" applyBorder="1" applyAlignment="1">
      <alignment horizontal="center" vertical="center" wrapText="1"/>
    </xf>
    <xf numFmtId="4" fontId="21" fillId="0" borderId="43" xfId="0" applyNumberFormat="1" applyFont="1" applyFill="1" applyBorder="1" applyAlignment="1">
      <alignment horizontal="center" vertical="center" wrapText="1"/>
    </xf>
    <xf numFmtId="4" fontId="21" fillId="0" borderId="34" xfId="0" applyNumberFormat="1" applyFont="1" applyFill="1" applyBorder="1" applyAlignment="1">
      <alignment horizontal="center" vertical="center" wrapText="1"/>
    </xf>
    <xf numFmtId="4" fontId="21" fillId="0" borderId="44" xfId="0" applyNumberFormat="1" applyFont="1" applyFill="1" applyBorder="1" applyAlignment="1">
      <alignment horizontal="center" vertical="center" wrapText="1"/>
    </xf>
    <xf numFmtId="4" fontId="21" fillId="0" borderId="13" xfId="0" applyNumberFormat="1" applyFont="1" applyFill="1" applyBorder="1" applyAlignment="1">
      <alignment horizontal="center" vertical="center" wrapText="1"/>
    </xf>
    <xf numFmtId="4" fontId="21" fillId="0" borderId="55" xfId="0" applyNumberFormat="1" applyFont="1" applyFill="1" applyBorder="1" applyAlignment="1">
      <alignment horizontal="center" vertical="center" wrapText="1"/>
    </xf>
    <xf numFmtId="4" fontId="21" fillId="0" borderId="35" xfId="0" applyNumberFormat="1" applyFont="1" applyFill="1" applyBorder="1" applyAlignment="1">
      <alignment horizontal="center" vertical="center" wrapText="1"/>
    </xf>
    <xf numFmtId="4" fontId="21" fillId="0" borderId="36" xfId="0" applyNumberFormat="1" applyFont="1" applyFill="1" applyBorder="1" applyAlignment="1">
      <alignment horizontal="center" vertical="center" wrapText="1"/>
    </xf>
    <xf numFmtId="4" fontId="21" fillId="0" borderId="37" xfId="0" applyNumberFormat="1" applyFont="1" applyFill="1" applyBorder="1" applyAlignment="1">
      <alignment horizontal="center" vertical="center" wrapText="1"/>
    </xf>
    <xf numFmtId="0" fontId="40" fillId="0" borderId="0" xfId="0" applyFont="1" applyAlignment="1">
      <alignment horizontal="left" wrapText="1"/>
    </xf>
    <xf numFmtId="0" fontId="32" fillId="0" borderId="0" xfId="0" applyFont="1" applyFill="1" applyAlignment="1">
      <alignment horizontal="center" vertical="center" wrapText="1"/>
    </xf>
  </cellXfs>
  <cellStyles count="241">
    <cellStyle name="1. izcēlums" xfId="1"/>
    <cellStyle name="2. izcēlums" xfId="2"/>
    <cellStyle name="20% no 1. izcēluma" xfId="3"/>
    <cellStyle name="20% no 1. izcēluma 2" xfId="4"/>
    <cellStyle name="20% no 2. izcēluma" xfId="5"/>
    <cellStyle name="20% no 2. izcēluma 2" xfId="6"/>
    <cellStyle name="20% no 3. izcēluma" xfId="7"/>
    <cellStyle name="20% no 3. izcēluma 2" xfId="8"/>
    <cellStyle name="20% no 4. izcēluma" xfId="9"/>
    <cellStyle name="20% no 4. izcēluma 2" xfId="10"/>
    <cellStyle name="20% no 5. izcēluma" xfId="11"/>
    <cellStyle name="20% no 5. izcēluma 2" xfId="12"/>
    <cellStyle name="20% no 6. izcēluma" xfId="13"/>
    <cellStyle name="20% no 6. izcēluma 2" xfId="14"/>
    <cellStyle name="3. izcēlums " xfId="15"/>
    <cellStyle name="4. izcēlums" xfId="16"/>
    <cellStyle name="40% no 1. izcēluma" xfId="17"/>
    <cellStyle name="40% no 1. izcēluma 2" xfId="18"/>
    <cellStyle name="40% no 2. izcēluma" xfId="19"/>
    <cellStyle name="40% no 2. izcēluma 2" xfId="20"/>
    <cellStyle name="40% no 3. izcēluma" xfId="21"/>
    <cellStyle name="40% no 3. izcēluma 2" xfId="22"/>
    <cellStyle name="40% no 4. izcēluma" xfId="23"/>
    <cellStyle name="40% no 4. izcēluma 2" xfId="24"/>
    <cellStyle name="40% no 5. izcēluma" xfId="25"/>
    <cellStyle name="40% no 5. izcēluma 2" xfId="26"/>
    <cellStyle name="40% no 6. izcēluma" xfId="27"/>
    <cellStyle name="40% no 6. izcēluma 2" xfId="28"/>
    <cellStyle name="5. izcēlums" xfId="29"/>
    <cellStyle name="6. izcēlums" xfId="30"/>
    <cellStyle name="60% no 1. izcēluma" xfId="31"/>
    <cellStyle name="60% no 2. izcēluma" xfId="32"/>
    <cellStyle name="60% no 3. izcēluma" xfId="33"/>
    <cellStyle name="60% no 4. izcēluma" xfId="34"/>
    <cellStyle name="60% no 5. izcēluma" xfId="35"/>
    <cellStyle name="60% no 6. izcēluma" xfId="36"/>
    <cellStyle name="Aprēķināšana 2" xfId="37"/>
    <cellStyle name="Brīdinājuma teksts 2" xfId="38"/>
    <cellStyle name="Comma 2" xfId="39"/>
    <cellStyle name="Comma 2 2" xfId="40"/>
    <cellStyle name="Comma 2 2 2" xfId="41"/>
    <cellStyle name="Comma 2 2 2 2" xfId="42"/>
    <cellStyle name="Comma 2 2 3" xfId="43"/>
    <cellStyle name="Comma 2 3" xfId="44"/>
    <cellStyle name="Comma 2 3 2" xfId="45"/>
    <cellStyle name="Comma 2 3 2 2" xfId="46"/>
    <cellStyle name="Comma 2 3 2 2 2" xfId="47"/>
    <cellStyle name="Comma 2 3 2 3" xfId="48"/>
    <cellStyle name="Comma 2 3 3" xfId="49"/>
    <cellStyle name="Comma 2 3 3 2" xfId="50"/>
    <cellStyle name="Comma 2 3 4" xfId="51"/>
    <cellStyle name="Comma 2 4" xfId="52"/>
    <cellStyle name="Comma 2 4 2" xfId="53"/>
    <cellStyle name="Comma 2 5" xfId="54"/>
    <cellStyle name="Comma 3" xfId="55"/>
    <cellStyle name="Comma 3 2" xfId="56"/>
    <cellStyle name="Comma 3 2 2" xfId="57"/>
    <cellStyle name="Comma 3 3" xfId="58"/>
    <cellStyle name="Comma 4" xfId="59"/>
    <cellStyle name="Comma 5" xfId="60"/>
    <cellStyle name="Comma 5 2" xfId="61"/>
    <cellStyle name="Comma 5 2 2" xfId="62"/>
    <cellStyle name="Comma 5 2 2 2" xfId="63"/>
    <cellStyle name="Comma 5 2 3" xfId="64"/>
    <cellStyle name="Comma 5 3" xfId="65"/>
    <cellStyle name="Comma 5 3 2" xfId="66"/>
    <cellStyle name="Comma 5 4" xfId="67"/>
    <cellStyle name="Date" xfId="68"/>
    <cellStyle name="Euro" xfId="69"/>
    <cellStyle name="Excel Built-in Normal" xfId="70"/>
    <cellStyle name="Fixed" xfId="71"/>
    <cellStyle name="Heading1" xfId="72"/>
    <cellStyle name="Heading2" xfId="73"/>
    <cellStyle name="Ievade 2" xfId="74"/>
    <cellStyle name="Izvade 2" xfId="75"/>
    <cellStyle name="Kopsumma 2" xfId="76"/>
    <cellStyle name="Labs 2" xfId="77"/>
    <cellStyle name="Neitrāls 2" xfId="78"/>
    <cellStyle name="Normal" xfId="0" builtinId="0"/>
    <cellStyle name="Normal 10" xfId="79"/>
    <cellStyle name="Normal 10 10" xfId="80"/>
    <cellStyle name="Normal 10 11" xfId="81"/>
    <cellStyle name="Normal 10 12" xfId="82"/>
    <cellStyle name="Normal 10 13" xfId="83"/>
    <cellStyle name="Normal 10 13 2" xfId="84"/>
    <cellStyle name="Normal 10 14" xfId="85"/>
    <cellStyle name="Normal 10 2" xfId="86"/>
    <cellStyle name="Normal 10 2 2" xfId="87"/>
    <cellStyle name="Normal 10 2 2 2" xfId="88"/>
    <cellStyle name="Normal 10 2 3" xfId="89"/>
    <cellStyle name="Normal 10 3" xfId="90"/>
    <cellStyle name="Normal 10 3 2" xfId="91"/>
    <cellStyle name="Normal 10 3 2 2" xfId="92"/>
    <cellStyle name="Normal 10 3 2 2 2" xfId="93"/>
    <cellStyle name="Normal 10 3 2 3" xfId="94"/>
    <cellStyle name="Normal 10 3 3" xfId="95"/>
    <cellStyle name="Normal 10 3 3 2" xfId="96"/>
    <cellStyle name="Normal 10 3 3 2 2" xfId="97"/>
    <cellStyle name="Normal 10 3 3 3" xfId="98"/>
    <cellStyle name="Normal 10 3 4" xfId="99"/>
    <cellStyle name="Normal 10 3 4 2" xfId="100"/>
    <cellStyle name="Normal 10 3 4 2 2" xfId="101"/>
    <cellStyle name="Normal 10 3 4 3" xfId="102"/>
    <cellStyle name="Normal 10 3 5" xfId="103"/>
    <cellStyle name="Normal 10 3 5 2" xfId="104"/>
    <cellStyle name="Normal 10 3 6" xfId="105"/>
    <cellStyle name="Normal 10 4" xfId="106"/>
    <cellStyle name="Normal 10 4 2" xfId="107"/>
    <cellStyle name="Normal 10 4 2 2" xfId="108"/>
    <cellStyle name="Normal 10 4 3" xfId="109"/>
    <cellStyle name="Normal 10 5" xfId="110"/>
    <cellStyle name="Normal 10 5 2" xfId="111"/>
    <cellStyle name="Normal 10 5 2 2" xfId="112"/>
    <cellStyle name="Normal 10 5 2 2 2" xfId="113"/>
    <cellStyle name="Normal 10 5 2 3" xfId="114"/>
    <cellStyle name="Normal 10 6" xfId="115"/>
    <cellStyle name="Normal 10 7" xfId="116"/>
    <cellStyle name="Normal 10 8" xfId="117"/>
    <cellStyle name="Normal 10 9" xfId="118"/>
    <cellStyle name="Normal 11" xfId="119"/>
    <cellStyle name="Normal 12" xfId="120"/>
    <cellStyle name="Normal 12 2" xfId="121"/>
    <cellStyle name="Normal 12 2 2" xfId="122"/>
    <cellStyle name="Normal 12 2 2 2" xfId="123"/>
    <cellStyle name="Normal 12 2 2 2 2" xfId="124"/>
    <cellStyle name="Normal 12 2 2 2 2 2" xfId="125"/>
    <cellStyle name="Normal 12 2 2 2 2 2 2" xfId="126"/>
    <cellStyle name="Normal 12 2 2 2 2 3" xfId="127"/>
    <cellStyle name="Normal 12 2 3" xfId="128"/>
    <cellStyle name="Normal 12 3" xfId="129"/>
    <cellStyle name="Normal 12 3 2" xfId="130"/>
    <cellStyle name="Normal 12 3 2 2" xfId="131"/>
    <cellStyle name="Normal 12 3 2 2 2" xfId="132"/>
    <cellStyle name="Normal 12 3 2 3" xfId="133"/>
    <cellStyle name="Normal 12 3 3" xfId="134"/>
    <cellStyle name="Normal 12 3 3 2" xfId="135"/>
    <cellStyle name="Normal 12 3 4" xfId="136"/>
    <cellStyle name="Normal 12 4" xfId="137"/>
    <cellStyle name="Normal 12 4 2" xfId="138"/>
    <cellStyle name="Normal 12 5" xfId="139"/>
    <cellStyle name="Normal 13" xfId="140"/>
    <cellStyle name="Normal 13 2" xfId="141"/>
    <cellStyle name="Normal 14" xfId="142"/>
    <cellStyle name="Normal 14 2" xfId="143"/>
    <cellStyle name="Normal 140" xfId="144"/>
    <cellStyle name="Normal 141" xfId="145"/>
    <cellStyle name="Normal 143" xfId="146"/>
    <cellStyle name="Normal 15" xfId="147"/>
    <cellStyle name="Normal 15 2" xfId="148"/>
    <cellStyle name="Normal 15 2 2" xfId="149"/>
    <cellStyle name="Normal 15 2 2 2" xfId="150"/>
    <cellStyle name="Normal 15 2 3" xfId="151"/>
    <cellStyle name="Normal 15 3" xfId="152"/>
    <cellStyle name="Normal 15 3 2" xfId="153"/>
    <cellStyle name="Normal 15 3 2 2" xfId="154"/>
    <cellStyle name="Normal 15 3 3" xfId="155"/>
    <cellStyle name="Normal 15 4" xfId="156"/>
    <cellStyle name="Normal 15 4 2" xfId="157"/>
    <cellStyle name="Normal 15 5" xfId="158"/>
    <cellStyle name="Normal 151" xfId="159"/>
    <cellStyle name="Normal 16" xfId="160"/>
    <cellStyle name="Normal 16 2" xfId="161"/>
    <cellStyle name="Normal 17" xfId="162"/>
    <cellStyle name="Normal 17 2" xfId="163"/>
    <cellStyle name="Normal 18" xfId="164"/>
    <cellStyle name="Normal 18 2" xfId="165"/>
    <cellStyle name="Normal 19" xfId="166"/>
    <cellStyle name="Normal 19 2" xfId="167"/>
    <cellStyle name="Normal 2" xfId="168"/>
    <cellStyle name="Normal 2 2" xfId="169"/>
    <cellStyle name="Normal 2 2 2" xfId="170"/>
    <cellStyle name="Normal 2 2_OlainesPP_Magonite_08_12_1(no groz)" xfId="171"/>
    <cellStyle name="Normal 2 3" xfId="172"/>
    <cellStyle name="Normal 2 3 2" xfId="173"/>
    <cellStyle name="Normal 2 4" xfId="174"/>
    <cellStyle name="Normal 2_Klaipedas_94" xfId="175"/>
    <cellStyle name="Normal 20" xfId="176"/>
    <cellStyle name="Normal 20 2" xfId="177"/>
    <cellStyle name="Normal 21" xfId="178"/>
    <cellStyle name="Normal 21 2" xfId="179"/>
    <cellStyle name="Normal 24" xfId="180"/>
    <cellStyle name="Normal 3" xfId="181"/>
    <cellStyle name="Normal 3 2" xfId="182"/>
    <cellStyle name="Normal 4" xfId="183"/>
    <cellStyle name="Normal 4 2" xfId="184"/>
    <cellStyle name="Normal 4 3" xfId="185"/>
    <cellStyle name="Normal 4 3 2" xfId="186"/>
    <cellStyle name="Normal 4 4" xfId="187"/>
    <cellStyle name="Normal 5" xfId="188"/>
    <cellStyle name="Normal 5 2" xfId="189"/>
    <cellStyle name="Normal 5 2 2" xfId="190"/>
    <cellStyle name="Normal 5 2 2 2" xfId="191"/>
    <cellStyle name="Normal 5 2 2 2 2" xfId="192"/>
    <cellStyle name="Normal 5 2 2 3" xfId="193"/>
    <cellStyle name="Normal 5 2 3" xfId="194"/>
    <cellStyle name="Normal 5 2 3 2" xfId="195"/>
    <cellStyle name="Normal 5 2 3 2 2" xfId="196"/>
    <cellStyle name="Normal 5 2 3 3" xfId="197"/>
    <cellStyle name="Normal 5 2 4" xfId="198"/>
    <cellStyle name="Normal 5 2 4 2" xfId="199"/>
    <cellStyle name="Normal 5 2 5" xfId="200"/>
    <cellStyle name="Normal 5 3" xfId="201"/>
    <cellStyle name="Normal 5 3 2" xfId="202"/>
    <cellStyle name="Normal 5 3 2 2" xfId="203"/>
    <cellStyle name="Normal 5 3 3" xfId="204"/>
    <cellStyle name="Normal 5 4" xfId="205"/>
    <cellStyle name="Normal 5 4 2" xfId="206"/>
    <cellStyle name="Normal 5 5" xfId="207"/>
    <cellStyle name="Normal 6" xfId="208"/>
    <cellStyle name="Normal 6 2" xfId="209"/>
    <cellStyle name="Normal 6 2 2" xfId="210"/>
    <cellStyle name="Normal 6 3" xfId="211"/>
    <cellStyle name="Normal 7" xfId="212"/>
    <cellStyle name="Normal 7 2" xfId="213"/>
    <cellStyle name="Normal 7 2 2" xfId="214"/>
    <cellStyle name="Normal 7 3" xfId="215"/>
    <cellStyle name="Normal 8" xfId="216"/>
    <cellStyle name="Normal 8 2" xfId="217"/>
    <cellStyle name="Normal 8 2 2" xfId="218"/>
    <cellStyle name="Normal 8 3" xfId="219"/>
    <cellStyle name="Normal 9" xfId="220"/>
    <cellStyle name="Normal 9 19" xfId="221"/>
    <cellStyle name="Normal 9 2" xfId="222"/>
    <cellStyle name="Normal 9 2 2" xfId="223"/>
    <cellStyle name="Normal 9 21" xfId="224"/>
    <cellStyle name="Normal 9 23" xfId="225"/>
    <cellStyle name="Normal 9 3" xfId="226"/>
    <cellStyle name="Normal_OzolniekuUKT_07_07_2009_ar_formulam" xfId="227"/>
    <cellStyle name="Nosaukums 2" xfId="228"/>
    <cellStyle name="Parastais 2" xfId="229"/>
    <cellStyle name="Parasts 2" xfId="230"/>
    <cellStyle name="Parasts 2 2" xfId="231"/>
    <cellStyle name="Parasts 2 3" xfId="232"/>
    <cellStyle name="Parasts 3" xfId="233"/>
    <cellStyle name="Parasts 4" xfId="234"/>
    <cellStyle name="Saistītā šūna" xfId="235"/>
    <cellStyle name="Stils 1" xfId="236"/>
    <cellStyle name="Style 1" xfId="237"/>
    <cellStyle name="Обычный_33. OZOLNIEKU NOVADA DOME_OZO SKOLA_TELPU, GAITENU, KAPNU TELPU REMONTS_TAME_VADIMS_2011_02_25_melnraksts" xfId="238"/>
    <cellStyle name="Стиль 1" xfId="239"/>
    <cellStyle name="Стиль 1 2" xfId="2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04"/>
  <sheetViews>
    <sheetView showZeros="0" tabSelected="1" zoomScale="90" zoomScaleNormal="90" zoomScaleSheetLayoutView="106" workbookViewId="0">
      <selection activeCell="G5" sqref="G5"/>
    </sheetView>
  </sheetViews>
  <sheetFormatPr defaultRowHeight="12.75" x14ac:dyDescent="0.2"/>
  <cols>
    <col min="1" max="1" width="7.5703125" style="12" customWidth="1"/>
    <col min="2" max="2" width="9.7109375" style="12" customWidth="1"/>
    <col min="3" max="3" width="52.7109375" style="12" customWidth="1"/>
    <col min="4" max="4" width="9.85546875" style="12" customWidth="1"/>
    <col min="5" max="5" width="9" style="12" customWidth="1"/>
    <col min="6" max="10" width="9.140625" style="12" customWidth="1"/>
    <col min="11" max="11" width="9.140625" style="30" customWidth="1"/>
    <col min="12" max="15" width="9.140625" style="12" customWidth="1"/>
    <col min="16" max="16" width="10.7109375" style="12" customWidth="1"/>
    <col min="17" max="17" width="9.140625" style="12"/>
    <col min="18" max="18" width="9.140625" style="12" customWidth="1"/>
    <col min="19" max="16384" width="9.140625" style="12"/>
  </cols>
  <sheetData>
    <row r="1" spans="1:16" s="13" customFormat="1" ht="20.100000000000001" customHeight="1" x14ac:dyDescent="0.2">
      <c r="A1" s="184" t="s">
        <v>160</v>
      </c>
      <c r="B1" s="184"/>
      <c r="C1" s="184"/>
      <c r="D1" s="184"/>
      <c r="E1" s="184"/>
      <c r="F1" s="184"/>
      <c r="G1" s="184"/>
      <c r="H1" s="184"/>
      <c r="I1" s="184"/>
      <c r="J1" s="184"/>
      <c r="K1" s="184"/>
      <c r="L1" s="184"/>
      <c r="M1" s="184"/>
      <c r="N1" s="184"/>
      <c r="O1" s="184"/>
      <c r="P1" s="184"/>
    </row>
    <row r="2" spans="1:16" s="13" customFormat="1" ht="20.100000000000001" customHeight="1" x14ac:dyDescent="0.25">
      <c r="A2" s="187"/>
      <c r="B2" s="187"/>
      <c r="C2" s="187"/>
      <c r="D2" s="187"/>
      <c r="E2" s="187"/>
      <c r="F2" s="187"/>
      <c r="G2" s="187"/>
      <c r="H2" s="187"/>
      <c r="I2" s="187"/>
      <c r="J2" s="187"/>
      <c r="K2" s="187"/>
      <c r="L2" s="187"/>
      <c r="M2" s="187"/>
      <c r="N2" s="187"/>
      <c r="O2" s="187"/>
      <c r="P2" s="187"/>
    </row>
    <row r="3" spans="1:16" s="13" customFormat="1" ht="15.75" customHeight="1" x14ac:dyDescent="0.25">
      <c r="A3" s="24"/>
      <c r="B3" s="184"/>
      <c r="C3" s="184"/>
      <c r="D3" s="184"/>
      <c r="E3" s="184"/>
      <c r="F3" s="184"/>
      <c r="G3" s="184"/>
      <c r="H3" s="184"/>
      <c r="I3" s="184"/>
      <c r="J3" s="184"/>
      <c r="K3" s="184"/>
      <c r="L3" s="184"/>
      <c r="M3" s="184"/>
      <c r="N3" s="184"/>
      <c r="O3" s="184"/>
      <c r="P3" s="184"/>
    </row>
    <row r="4" spans="1:16" s="31" customFormat="1" ht="20.25" customHeight="1" x14ac:dyDescent="0.3">
      <c r="A4" s="185" t="s">
        <v>11</v>
      </c>
      <c r="B4" s="185"/>
      <c r="C4" s="185"/>
      <c r="D4" s="185"/>
      <c r="E4" s="33"/>
    </row>
    <row r="5" spans="1:16" s="35" customFormat="1" ht="52.5" customHeight="1" x14ac:dyDescent="0.3">
      <c r="A5" s="186" t="s">
        <v>161</v>
      </c>
      <c r="B5" s="186"/>
      <c r="C5" s="186"/>
      <c r="D5" s="186"/>
      <c r="E5" s="34"/>
    </row>
    <row r="6" spans="1:16" s="35" customFormat="1" ht="17.25" x14ac:dyDescent="0.3">
      <c r="A6" s="36" t="s">
        <v>50</v>
      </c>
      <c r="B6" s="37"/>
      <c r="C6" s="38"/>
      <c r="D6" s="38"/>
      <c r="E6" s="38"/>
    </row>
    <row r="7" spans="1:16" s="35" customFormat="1" ht="17.25" x14ac:dyDescent="0.3">
      <c r="A7" s="185" t="s">
        <v>37</v>
      </c>
      <c r="B7" s="185"/>
      <c r="C7" s="185"/>
      <c r="D7" s="39"/>
      <c r="E7" s="40"/>
    </row>
    <row r="8" spans="1:16" s="35" customFormat="1" ht="17.25" x14ac:dyDescent="0.3">
      <c r="A8" s="185" t="s">
        <v>38</v>
      </c>
      <c r="B8" s="185"/>
      <c r="C8" s="185"/>
      <c r="D8" s="41"/>
      <c r="E8" s="40"/>
    </row>
    <row r="9" spans="1:16" ht="16.5" x14ac:dyDescent="0.3">
      <c r="A9" s="4"/>
      <c r="B9" s="3"/>
      <c r="C9" s="14"/>
      <c r="D9" s="3"/>
      <c r="E9" s="5"/>
      <c r="F9" s="5"/>
      <c r="G9" s="5"/>
      <c r="H9" s="5"/>
      <c r="I9" s="2"/>
      <c r="J9" s="1"/>
      <c r="K9" s="29"/>
      <c r="L9" s="1"/>
      <c r="M9" s="1"/>
    </row>
    <row r="10" spans="1:16" ht="16.5" x14ac:dyDescent="0.2">
      <c r="A10" s="191" t="s">
        <v>157</v>
      </c>
      <c r="B10" s="191"/>
      <c r="C10" s="191"/>
      <c r="D10" s="191"/>
      <c r="E10" s="191"/>
    </row>
    <row r="11" spans="1:16" s="92" customFormat="1" ht="15.75" x14ac:dyDescent="0.25">
      <c r="A11" s="91"/>
      <c r="D11" s="93"/>
      <c r="E11" s="93"/>
      <c r="K11" s="94"/>
      <c r="O11" s="95" t="s">
        <v>9</v>
      </c>
      <c r="P11" s="96">
        <f>P85</f>
        <v>0</v>
      </c>
    </row>
    <row r="12" spans="1:16" s="92" customFormat="1" ht="16.5" thickBot="1" x14ac:dyDescent="0.3">
      <c r="A12" s="97" t="s">
        <v>162</v>
      </c>
      <c r="D12" s="93"/>
      <c r="E12" s="93"/>
      <c r="I12" s="98"/>
      <c r="J12" s="98"/>
      <c r="K12" s="99"/>
      <c r="L12" s="100"/>
      <c r="M12" s="100"/>
      <c r="N12" s="100"/>
      <c r="O12" s="95" t="s">
        <v>10</v>
      </c>
      <c r="P12" s="101">
        <f>L85</f>
        <v>0</v>
      </c>
    </row>
    <row r="13" spans="1:16" ht="12.75" customHeight="1" x14ac:dyDescent="0.2">
      <c r="A13" s="189" t="s">
        <v>5</v>
      </c>
      <c r="B13" s="192" t="s">
        <v>0</v>
      </c>
      <c r="C13" s="194" t="s">
        <v>24</v>
      </c>
      <c r="D13" s="196" t="s">
        <v>1</v>
      </c>
      <c r="E13" s="198" t="s">
        <v>25</v>
      </c>
      <c r="F13" s="200" t="s">
        <v>2</v>
      </c>
      <c r="G13" s="201"/>
      <c r="H13" s="201"/>
      <c r="I13" s="201"/>
      <c r="J13" s="201"/>
      <c r="K13" s="202"/>
      <c r="L13" s="200" t="s">
        <v>3</v>
      </c>
      <c r="M13" s="201"/>
      <c r="N13" s="201"/>
      <c r="O13" s="201"/>
      <c r="P13" s="202"/>
    </row>
    <row r="14" spans="1:16" ht="51.75" thickBot="1" x14ac:dyDescent="0.25">
      <c r="A14" s="190"/>
      <c r="B14" s="193"/>
      <c r="C14" s="195"/>
      <c r="D14" s="197"/>
      <c r="E14" s="199"/>
      <c r="F14" s="10" t="s">
        <v>6</v>
      </c>
      <c r="G14" s="16" t="s">
        <v>26</v>
      </c>
      <c r="H14" s="16" t="s">
        <v>27</v>
      </c>
      <c r="I14" s="16" t="s">
        <v>28</v>
      </c>
      <c r="J14" s="16" t="s">
        <v>29</v>
      </c>
      <c r="K14" s="8" t="s">
        <v>30</v>
      </c>
      <c r="L14" s="10" t="s">
        <v>7</v>
      </c>
      <c r="M14" s="16" t="s">
        <v>27</v>
      </c>
      <c r="N14" s="16" t="s">
        <v>28</v>
      </c>
      <c r="O14" s="11" t="s">
        <v>29</v>
      </c>
      <c r="P14" s="9" t="s">
        <v>31</v>
      </c>
    </row>
    <row r="15" spans="1:16" ht="14.25" thickBot="1" x14ac:dyDescent="0.3">
      <c r="A15" s="83">
        <v>1</v>
      </c>
      <c r="B15" s="83">
        <v>2</v>
      </c>
      <c r="C15" s="181">
        <v>3</v>
      </c>
      <c r="D15" s="83">
        <v>4</v>
      </c>
      <c r="E15" s="181">
        <v>5</v>
      </c>
      <c r="F15" s="83">
        <v>6</v>
      </c>
      <c r="G15" s="83">
        <v>7</v>
      </c>
      <c r="H15" s="83">
        <v>8</v>
      </c>
      <c r="I15" s="83">
        <v>9</v>
      </c>
      <c r="J15" s="83">
        <v>10</v>
      </c>
      <c r="K15" s="84">
        <v>11</v>
      </c>
      <c r="L15" s="83">
        <v>12</v>
      </c>
      <c r="M15" s="83">
        <v>13</v>
      </c>
      <c r="N15" s="83">
        <v>14</v>
      </c>
      <c r="O15" s="83">
        <v>15</v>
      </c>
      <c r="P15" s="83">
        <v>16</v>
      </c>
    </row>
    <row r="16" spans="1:16" ht="15" x14ac:dyDescent="0.25">
      <c r="A16" s="173" t="s">
        <v>51</v>
      </c>
      <c r="B16" s="174" t="s">
        <v>52</v>
      </c>
      <c r="C16" s="175" t="s">
        <v>21</v>
      </c>
      <c r="D16" s="176"/>
      <c r="E16" s="177"/>
      <c r="F16" s="178"/>
      <c r="G16" s="112"/>
      <c r="H16" s="112"/>
      <c r="I16" s="112"/>
      <c r="J16" s="112"/>
      <c r="K16" s="179"/>
      <c r="L16" s="178"/>
      <c r="M16" s="112"/>
      <c r="N16" s="112"/>
      <c r="O16" s="112"/>
      <c r="P16" s="180"/>
    </row>
    <row r="17" spans="1:16" ht="69" customHeight="1" x14ac:dyDescent="0.25">
      <c r="A17" s="167">
        <f>A16+0.1</f>
        <v>1.1000000000000001</v>
      </c>
      <c r="B17" s="163" t="s">
        <v>52</v>
      </c>
      <c r="C17" s="152" t="s">
        <v>53</v>
      </c>
      <c r="D17" s="145" t="s">
        <v>22</v>
      </c>
      <c r="E17" s="143">
        <v>1</v>
      </c>
      <c r="F17" s="121"/>
      <c r="G17" s="110"/>
      <c r="H17" s="110"/>
      <c r="I17" s="110"/>
      <c r="J17" s="110"/>
      <c r="K17" s="135"/>
      <c r="L17" s="121"/>
      <c r="M17" s="110"/>
      <c r="N17" s="110"/>
      <c r="O17" s="110"/>
      <c r="P17" s="122"/>
    </row>
    <row r="18" spans="1:16" ht="13.5" x14ac:dyDescent="0.25">
      <c r="A18" s="167">
        <f>A17+0.1</f>
        <v>1.2</v>
      </c>
      <c r="B18" s="163" t="s">
        <v>52</v>
      </c>
      <c r="C18" s="153" t="s">
        <v>54</v>
      </c>
      <c r="D18" s="145" t="s">
        <v>12</v>
      </c>
      <c r="E18" s="143">
        <v>1</v>
      </c>
      <c r="F18" s="121"/>
      <c r="G18" s="110"/>
      <c r="H18" s="110"/>
      <c r="I18" s="110"/>
      <c r="J18" s="110"/>
      <c r="K18" s="135"/>
      <c r="L18" s="121"/>
      <c r="M18" s="110"/>
      <c r="N18" s="110"/>
      <c r="O18" s="110"/>
      <c r="P18" s="122"/>
    </row>
    <row r="19" spans="1:16" ht="25.5" x14ac:dyDescent="0.25">
      <c r="A19" s="167">
        <f>A18+0.1</f>
        <v>1.3</v>
      </c>
      <c r="B19" s="163" t="s">
        <v>52</v>
      </c>
      <c r="C19" s="153" t="s">
        <v>55</v>
      </c>
      <c r="D19" s="145" t="s">
        <v>22</v>
      </c>
      <c r="E19" s="143">
        <v>1</v>
      </c>
      <c r="F19" s="121"/>
      <c r="G19" s="110"/>
      <c r="H19" s="110"/>
      <c r="I19" s="110"/>
      <c r="J19" s="110"/>
      <c r="K19" s="135"/>
      <c r="L19" s="121"/>
      <c r="M19" s="110"/>
      <c r="N19" s="110"/>
      <c r="O19" s="110"/>
      <c r="P19" s="122"/>
    </row>
    <row r="20" spans="1:16" ht="13.5" x14ac:dyDescent="0.25">
      <c r="A20" s="167">
        <f>A19+0.1</f>
        <v>1.4</v>
      </c>
      <c r="B20" s="163" t="s">
        <v>52</v>
      </c>
      <c r="C20" s="153" t="s">
        <v>56</v>
      </c>
      <c r="D20" s="145" t="s">
        <v>4</v>
      </c>
      <c r="E20" s="143">
        <v>200</v>
      </c>
      <c r="F20" s="121"/>
      <c r="G20" s="110"/>
      <c r="H20" s="110"/>
      <c r="I20" s="110"/>
      <c r="J20" s="110"/>
      <c r="K20" s="135"/>
      <c r="L20" s="121"/>
      <c r="M20" s="110"/>
      <c r="N20" s="110"/>
      <c r="O20" s="110"/>
      <c r="P20" s="122"/>
    </row>
    <row r="21" spans="1:16" ht="13.5" x14ac:dyDescent="0.25">
      <c r="A21" s="166"/>
      <c r="B21" s="163" t="s">
        <v>52</v>
      </c>
      <c r="C21" s="153" t="s">
        <v>57</v>
      </c>
      <c r="D21" s="145" t="s">
        <v>58</v>
      </c>
      <c r="E21" s="143">
        <v>20</v>
      </c>
      <c r="F21" s="121"/>
      <c r="G21" s="110"/>
      <c r="H21" s="110"/>
      <c r="I21" s="110"/>
      <c r="J21" s="110"/>
      <c r="K21" s="135"/>
      <c r="L21" s="121"/>
      <c r="M21" s="110"/>
      <c r="N21" s="110"/>
      <c r="O21" s="110"/>
      <c r="P21" s="122"/>
    </row>
    <row r="22" spans="1:16" ht="15" x14ac:dyDescent="0.25">
      <c r="A22" s="166" t="s">
        <v>59</v>
      </c>
      <c r="B22" s="163" t="s">
        <v>60</v>
      </c>
      <c r="C22" s="151" t="s">
        <v>61</v>
      </c>
      <c r="D22" s="146"/>
      <c r="E22" s="142"/>
      <c r="F22" s="121"/>
      <c r="G22" s="110"/>
      <c r="H22" s="110"/>
      <c r="I22" s="110"/>
      <c r="J22" s="110"/>
      <c r="K22" s="135"/>
      <c r="L22" s="121"/>
      <c r="M22" s="110"/>
      <c r="N22" s="110"/>
      <c r="O22" s="110"/>
      <c r="P22" s="122"/>
    </row>
    <row r="23" spans="1:16" ht="25.5" x14ac:dyDescent="0.25">
      <c r="A23" s="167">
        <f>A22+0.1</f>
        <v>2.1</v>
      </c>
      <c r="B23" s="163" t="s">
        <v>60</v>
      </c>
      <c r="C23" s="153" t="s">
        <v>62</v>
      </c>
      <c r="D23" s="145" t="s">
        <v>63</v>
      </c>
      <c r="E23" s="142">
        <v>165</v>
      </c>
      <c r="F23" s="121"/>
      <c r="G23" s="110"/>
      <c r="H23" s="110"/>
      <c r="I23" s="110"/>
      <c r="J23" s="110"/>
      <c r="K23" s="135"/>
      <c r="L23" s="121"/>
      <c r="M23" s="110"/>
      <c r="N23" s="110"/>
      <c r="O23" s="110"/>
      <c r="P23" s="122"/>
    </row>
    <row r="24" spans="1:16" ht="15.75" x14ac:dyDescent="0.25">
      <c r="A24" s="167">
        <f t="shared" ref="A24:A28" si="0">A23+0.1</f>
        <v>2.2000000000000002</v>
      </c>
      <c r="B24" s="163" t="s">
        <v>60</v>
      </c>
      <c r="C24" s="153" t="s">
        <v>64</v>
      </c>
      <c r="D24" s="145" t="s">
        <v>63</v>
      </c>
      <c r="E24" s="144">
        <v>855</v>
      </c>
      <c r="F24" s="121"/>
      <c r="G24" s="110"/>
      <c r="H24" s="110"/>
      <c r="I24" s="110"/>
      <c r="J24" s="110"/>
      <c r="K24" s="135"/>
      <c r="L24" s="121"/>
      <c r="M24" s="110"/>
      <c r="N24" s="110"/>
      <c r="O24" s="110"/>
      <c r="P24" s="122"/>
    </row>
    <row r="25" spans="1:16" ht="13.5" x14ac:dyDescent="0.25">
      <c r="A25" s="167">
        <f t="shared" si="0"/>
        <v>2.2999999999999998</v>
      </c>
      <c r="B25" s="163" t="s">
        <v>60</v>
      </c>
      <c r="C25" s="153" t="s">
        <v>129</v>
      </c>
      <c r="D25" s="145" t="s">
        <v>58</v>
      </c>
      <c r="E25" s="143">
        <v>6</v>
      </c>
      <c r="F25" s="121"/>
      <c r="G25" s="110"/>
      <c r="H25" s="110"/>
      <c r="I25" s="110"/>
      <c r="J25" s="110"/>
      <c r="K25" s="135"/>
      <c r="L25" s="121"/>
      <c r="M25" s="110"/>
      <c r="N25" s="110"/>
      <c r="O25" s="110"/>
      <c r="P25" s="122"/>
    </row>
    <row r="26" spans="1:16" ht="15.75" x14ac:dyDescent="0.25">
      <c r="A26" s="167">
        <f t="shared" si="0"/>
        <v>2.4</v>
      </c>
      <c r="B26" s="163" t="s">
        <v>60</v>
      </c>
      <c r="C26" s="153" t="s">
        <v>66</v>
      </c>
      <c r="D26" s="145" t="s">
        <v>65</v>
      </c>
      <c r="E26" s="143">
        <v>10</v>
      </c>
      <c r="F26" s="121"/>
      <c r="G26" s="110"/>
      <c r="H26" s="110"/>
      <c r="I26" s="110"/>
      <c r="J26" s="110"/>
      <c r="K26" s="135"/>
      <c r="L26" s="121"/>
      <c r="M26" s="110"/>
      <c r="N26" s="110"/>
      <c r="O26" s="110"/>
      <c r="P26" s="122"/>
    </row>
    <row r="27" spans="1:16" ht="25.5" x14ac:dyDescent="0.25">
      <c r="A27" s="167">
        <f t="shared" si="0"/>
        <v>2.5</v>
      </c>
      <c r="B27" s="163" t="s">
        <v>60</v>
      </c>
      <c r="C27" s="153" t="s">
        <v>67</v>
      </c>
      <c r="D27" s="145" t="s">
        <v>58</v>
      </c>
      <c r="E27" s="143">
        <v>1</v>
      </c>
      <c r="F27" s="121"/>
      <c r="G27" s="110"/>
      <c r="H27" s="110"/>
      <c r="I27" s="110"/>
      <c r="J27" s="110"/>
      <c r="K27" s="135"/>
      <c r="L27" s="121"/>
      <c r="M27" s="110"/>
      <c r="N27" s="110"/>
      <c r="O27" s="110"/>
      <c r="P27" s="122"/>
    </row>
    <row r="28" spans="1:16" ht="13.5" x14ac:dyDescent="0.25">
      <c r="A28" s="167">
        <f t="shared" si="0"/>
        <v>2.6</v>
      </c>
      <c r="B28" s="163" t="s">
        <v>60</v>
      </c>
      <c r="C28" s="153" t="s">
        <v>68</v>
      </c>
      <c r="D28" s="145" t="s">
        <v>4</v>
      </c>
      <c r="E28" s="143">
        <v>20</v>
      </c>
      <c r="F28" s="121"/>
      <c r="G28" s="110"/>
      <c r="H28" s="110"/>
      <c r="I28" s="110"/>
      <c r="J28" s="110"/>
      <c r="K28" s="135"/>
      <c r="L28" s="121"/>
      <c r="M28" s="110"/>
      <c r="N28" s="110"/>
      <c r="O28" s="110"/>
      <c r="P28" s="122"/>
    </row>
    <row r="29" spans="1:16" ht="15" x14ac:dyDescent="0.25">
      <c r="A29" s="166">
        <v>3</v>
      </c>
      <c r="B29" s="163" t="s">
        <v>52</v>
      </c>
      <c r="C29" s="151" t="s">
        <v>69</v>
      </c>
      <c r="D29" s="147"/>
      <c r="E29" s="143"/>
      <c r="F29" s="121"/>
      <c r="G29" s="110"/>
      <c r="H29" s="110"/>
      <c r="I29" s="110"/>
      <c r="J29" s="110"/>
      <c r="K29" s="135"/>
      <c r="L29" s="121"/>
      <c r="M29" s="110"/>
      <c r="N29" s="110"/>
      <c r="O29" s="110"/>
      <c r="P29" s="122"/>
    </row>
    <row r="30" spans="1:16" ht="25.5" x14ac:dyDescent="0.25">
      <c r="A30" s="167">
        <f>A29+0.1</f>
        <v>3.1</v>
      </c>
      <c r="B30" s="163" t="s">
        <v>52</v>
      </c>
      <c r="C30" s="153" t="s">
        <v>70</v>
      </c>
      <c r="D30" s="145" t="s">
        <v>71</v>
      </c>
      <c r="E30" s="144">
        <v>470</v>
      </c>
      <c r="F30" s="121"/>
      <c r="G30" s="110"/>
      <c r="H30" s="110"/>
      <c r="I30" s="110"/>
      <c r="J30" s="110"/>
      <c r="K30" s="135"/>
      <c r="L30" s="121"/>
      <c r="M30" s="110"/>
      <c r="N30" s="110"/>
      <c r="O30" s="110"/>
      <c r="P30" s="122"/>
    </row>
    <row r="31" spans="1:16" ht="15" x14ac:dyDescent="0.25">
      <c r="A31" s="166">
        <v>4</v>
      </c>
      <c r="B31" s="163" t="s">
        <v>72</v>
      </c>
      <c r="C31" s="151" t="s">
        <v>73</v>
      </c>
      <c r="D31" s="145"/>
      <c r="E31" s="143"/>
      <c r="F31" s="121"/>
      <c r="G31" s="110"/>
      <c r="H31" s="110"/>
      <c r="I31" s="110"/>
      <c r="J31" s="110"/>
      <c r="K31" s="135"/>
      <c r="L31" s="121"/>
      <c r="M31" s="110"/>
      <c r="N31" s="110"/>
      <c r="O31" s="110"/>
      <c r="P31" s="122"/>
    </row>
    <row r="32" spans="1:16" ht="13.5" x14ac:dyDescent="0.25">
      <c r="A32" s="167">
        <f>A31+0.1</f>
        <v>4.0999999999999996</v>
      </c>
      <c r="B32" s="163" t="s">
        <v>72</v>
      </c>
      <c r="C32" s="154" t="s">
        <v>74</v>
      </c>
      <c r="D32" s="145"/>
      <c r="E32" s="143"/>
      <c r="F32" s="121"/>
      <c r="G32" s="110"/>
      <c r="H32" s="110"/>
      <c r="I32" s="110"/>
      <c r="J32" s="110"/>
      <c r="K32" s="135"/>
      <c r="L32" s="121"/>
      <c r="M32" s="110"/>
      <c r="N32" s="110"/>
      <c r="O32" s="110"/>
      <c r="P32" s="122"/>
    </row>
    <row r="33" spans="1:16" ht="15.75" x14ac:dyDescent="0.25">
      <c r="A33" s="168"/>
      <c r="B33" s="163" t="s">
        <v>72</v>
      </c>
      <c r="C33" s="155" t="s">
        <v>75</v>
      </c>
      <c r="D33" s="145" t="s">
        <v>71</v>
      </c>
      <c r="E33" s="144">
        <v>40</v>
      </c>
      <c r="F33" s="121"/>
      <c r="G33" s="110"/>
      <c r="H33" s="110"/>
      <c r="I33" s="110"/>
      <c r="J33" s="110"/>
      <c r="K33" s="135"/>
      <c r="L33" s="121"/>
      <c r="M33" s="110"/>
      <c r="N33" s="110"/>
      <c r="O33" s="110"/>
      <c r="P33" s="122"/>
    </row>
    <row r="34" spans="1:16" ht="26.25" x14ac:dyDescent="0.25">
      <c r="A34" s="168"/>
      <c r="B34" s="163" t="s">
        <v>72</v>
      </c>
      <c r="C34" s="155" t="s">
        <v>76</v>
      </c>
      <c r="D34" s="145" t="s">
        <v>65</v>
      </c>
      <c r="E34" s="144">
        <v>80</v>
      </c>
      <c r="F34" s="121"/>
      <c r="G34" s="110"/>
      <c r="H34" s="110"/>
      <c r="I34" s="110"/>
      <c r="J34" s="110"/>
      <c r="K34" s="135"/>
      <c r="L34" s="121"/>
      <c r="M34" s="110"/>
      <c r="N34" s="110"/>
      <c r="O34" s="110"/>
      <c r="P34" s="122"/>
    </row>
    <row r="35" spans="1:16" ht="26.25" x14ac:dyDescent="0.25">
      <c r="A35" s="168"/>
      <c r="B35" s="163" t="s">
        <v>72</v>
      </c>
      <c r="C35" s="155" t="s">
        <v>77</v>
      </c>
      <c r="D35" s="145" t="s">
        <v>65</v>
      </c>
      <c r="E35" s="144">
        <v>75</v>
      </c>
      <c r="F35" s="121"/>
      <c r="G35" s="110"/>
      <c r="H35" s="110"/>
      <c r="I35" s="110"/>
      <c r="J35" s="110"/>
      <c r="K35" s="135"/>
      <c r="L35" s="121"/>
      <c r="M35" s="110"/>
      <c r="N35" s="110"/>
      <c r="O35" s="110"/>
      <c r="P35" s="122"/>
    </row>
    <row r="36" spans="1:16" ht="26.25" x14ac:dyDescent="0.25">
      <c r="A36" s="168"/>
      <c r="B36" s="163" t="s">
        <v>72</v>
      </c>
      <c r="C36" s="155" t="s">
        <v>78</v>
      </c>
      <c r="D36" s="145" t="s">
        <v>65</v>
      </c>
      <c r="E36" s="144">
        <v>70</v>
      </c>
      <c r="F36" s="121"/>
      <c r="G36" s="110"/>
      <c r="H36" s="110"/>
      <c r="I36" s="110"/>
      <c r="J36" s="110"/>
      <c r="K36" s="135"/>
      <c r="L36" s="121"/>
      <c r="M36" s="110"/>
      <c r="N36" s="110"/>
      <c r="O36" s="110"/>
      <c r="P36" s="122"/>
    </row>
    <row r="37" spans="1:16" ht="13.5" x14ac:dyDescent="0.25">
      <c r="A37" s="167">
        <f>A32+0.1</f>
        <v>4.2</v>
      </c>
      <c r="B37" s="163" t="s">
        <v>72</v>
      </c>
      <c r="C37" s="154" t="s">
        <v>79</v>
      </c>
      <c r="D37" s="145"/>
      <c r="E37" s="144"/>
      <c r="F37" s="121"/>
      <c r="G37" s="110"/>
      <c r="H37" s="110"/>
      <c r="I37" s="110"/>
      <c r="J37" s="110"/>
      <c r="K37" s="135"/>
      <c r="L37" s="121"/>
      <c r="M37" s="110"/>
      <c r="N37" s="110"/>
      <c r="O37" s="110"/>
      <c r="P37" s="122"/>
    </row>
    <row r="38" spans="1:16" ht="15.75" x14ac:dyDescent="0.25">
      <c r="A38" s="168"/>
      <c r="B38" s="163" t="s">
        <v>72</v>
      </c>
      <c r="C38" s="155" t="s">
        <v>80</v>
      </c>
      <c r="D38" s="145" t="s">
        <v>71</v>
      </c>
      <c r="E38" s="144">
        <v>176</v>
      </c>
      <c r="F38" s="121"/>
      <c r="G38" s="110"/>
      <c r="H38" s="110"/>
      <c r="I38" s="110"/>
      <c r="J38" s="110"/>
      <c r="K38" s="135"/>
      <c r="L38" s="121"/>
      <c r="M38" s="110"/>
      <c r="N38" s="110"/>
      <c r="O38" s="110"/>
      <c r="P38" s="122"/>
    </row>
    <row r="39" spans="1:16" ht="26.25" x14ac:dyDescent="0.25">
      <c r="A39" s="168"/>
      <c r="B39" s="163" t="s">
        <v>72</v>
      </c>
      <c r="C39" s="155" t="s">
        <v>81</v>
      </c>
      <c r="D39" s="145" t="s">
        <v>65</v>
      </c>
      <c r="E39" s="144">
        <v>545</v>
      </c>
      <c r="F39" s="121"/>
      <c r="G39" s="110"/>
      <c r="H39" s="110"/>
      <c r="I39" s="110"/>
      <c r="J39" s="110"/>
      <c r="K39" s="135"/>
      <c r="L39" s="121"/>
      <c r="M39" s="110"/>
      <c r="N39" s="110"/>
      <c r="O39" s="110"/>
      <c r="P39" s="122"/>
    </row>
    <row r="40" spans="1:16" ht="15.75" x14ac:dyDescent="0.25">
      <c r="A40" s="168"/>
      <c r="B40" s="163" t="s">
        <v>72</v>
      </c>
      <c r="C40" s="155" t="s">
        <v>82</v>
      </c>
      <c r="D40" s="145" t="s">
        <v>65</v>
      </c>
      <c r="E40" s="144">
        <v>545</v>
      </c>
      <c r="F40" s="121"/>
      <c r="G40" s="110"/>
      <c r="H40" s="110"/>
      <c r="I40" s="110"/>
      <c r="J40" s="110"/>
      <c r="K40" s="135"/>
      <c r="L40" s="121"/>
      <c r="M40" s="110"/>
      <c r="N40" s="110"/>
      <c r="O40" s="110"/>
      <c r="P40" s="122"/>
    </row>
    <row r="41" spans="1:16" ht="15.75" x14ac:dyDescent="0.25">
      <c r="A41" s="168"/>
      <c r="B41" s="163" t="s">
        <v>72</v>
      </c>
      <c r="C41" s="155" t="s">
        <v>83</v>
      </c>
      <c r="D41" s="145" t="s">
        <v>65</v>
      </c>
      <c r="E41" s="144">
        <v>540</v>
      </c>
      <c r="F41" s="121"/>
      <c r="G41" s="110"/>
      <c r="H41" s="110"/>
      <c r="I41" s="110"/>
      <c r="J41" s="110"/>
      <c r="K41" s="135"/>
      <c r="L41" s="121"/>
      <c r="M41" s="110"/>
      <c r="N41" s="110"/>
      <c r="O41" s="110"/>
      <c r="P41" s="122"/>
    </row>
    <row r="42" spans="1:16" ht="15.75" x14ac:dyDescent="0.25">
      <c r="A42" s="168" t="s">
        <v>155</v>
      </c>
      <c r="B42" s="163" t="s">
        <v>153</v>
      </c>
      <c r="C42" s="155" t="s">
        <v>154</v>
      </c>
      <c r="D42" s="145" t="s">
        <v>65</v>
      </c>
      <c r="E42" s="144">
        <v>7</v>
      </c>
      <c r="F42" s="121"/>
      <c r="G42" s="110"/>
      <c r="H42" s="110"/>
      <c r="I42" s="110"/>
      <c r="J42" s="110"/>
      <c r="K42" s="135"/>
      <c r="L42" s="121"/>
      <c r="M42" s="110"/>
      <c r="N42" s="110"/>
      <c r="O42" s="110"/>
      <c r="P42" s="122"/>
    </row>
    <row r="43" spans="1:16" ht="13.5" x14ac:dyDescent="0.25">
      <c r="A43" s="167">
        <v>4.4000000000000004</v>
      </c>
      <c r="B43" s="163" t="s">
        <v>72</v>
      </c>
      <c r="C43" s="154" t="s">
        <v>84</v>
      </c>
      <c r="D43" s="145"/>
      <c r="E43" s="144"/>
      <c r="F43" s="121"/>
      <c r="G43" s="110"/>
      <c r="H43" s="110"/>
      <c r="I43" s="110"/>
      <c r="J43" s="110"/>
      <c r="K43" s="135"/>
      <c r="L43" s="121"/>
      <c r="M43" s="110"/>
      <c r="N43" s="110"/>
      <c r="O43" s="110"/>
      <c r="P43" s="122"/>
    </row>
    <row r="44" spans="1:16" ht="38.25" x14ac:dyDescent="0.25">
      <c r="A44" s="168"/>
      <c r="B44" s="163" t="s">
        <v>72</v>
      </c>
      <c r="C44" s="153" t="s">
        <v>149</v>
      </c>
      <c r="D44" s="145" t="s">
        <v>85</v>
      </c>
      <c r="E44" s="144">
        <v>100</v>
      </c>
      <c r="F44" s="121"/>
      <c r="G44" s="110"/>
      <c r="H44" s="110"/>
      <c r="I44" s="110"/>
      <c r="J44" s="110"/>
      <c r="K44" s="135"/>
      <c r="L44" s="121"/>
      <c r="M44" s="110"/>
      <c r="N44" s="110"/>
      <c r="O44" s="110"/>
      <c r="P44" s="122"/>
    </row>
    <row r="45" spans="1:16" ht="15" x14ac:dyDescent="0.25">
      <c r="A45" s="166">
        <v>5</v>
      </c>
      <c r="B45" s="163" t="s">
        <v>86</v>
      </c>
      <c r="C45" s="156" t="s">
        <v>87</v>
      </c>
      <c r="D45" s="145"/>
      <c r="E45" s="144"/>
      <c r="F45" s="121"/>
      <c r="G45" s="110"/>
      <c r="H45" s="110"/>
      <c r="I45" s="110"/>
      <c r="J45" s="110"/>
      <c r="K45" s="135"/>
      <c r="L45" s="121"/>
      <c r="M45" s="110"/>
      <c r="N45" s="110"/>
      <c r="O45" s="110"/>
      <c r="P45" s="122"/>
    </row>
    <row r="46" spans="1:16" ht="25.5" x14ac:dyDescent="0.25">
      <c r="A46" s="167">
        <f>A45+0.1</f>
        <v>5.0999999999999996</v>
      </c>
      <c r="B46" s="163" t="s">
        <v>86</v>
      </c>
      <c r="C46" s="154" t="s">
        <v>88</v>
      </c>
      <c r="D46" s="145"/>
      <c r="E46" s="144"/>
      <c r="F46" s="121"/>
      <c r="G46" s="110"/>
      <c r="H46" s="110"/>
      <c r="I46" s="110"/>
      <c r="J46" s="110"/>
      <c r="K46" s="135"/>
      <c r="L46" s="121"/>
      <c r="M46" s="110"/>
      <c r="N46" s="110"/>
      <c r="O46" s="110"/>
      <c r="P46" s="122"/>
    </row>
    <row r="47" spans="1:16" ht="13.5" x14ac:dyDescent="0.25">
      <c r="A47" s="168"/>
      <c r="B47" s="163" t="s">
        <v>86</v>
      </c>
      <c r="C47" s="157" t="s">
        <v>89</v>
      </c>
      <c r="D47" s="145" t="s">
        <v>4</v>
      </c>
      <c r="E47" s="144">
        <v>161</v>
      </c>
      <c r="F47" s="121"/>
      <c r="G47" s="110"/>
      <c r="H47" s="110"/>
      <c r="I47" s="110"/>
      <c r="J47" s="110"/>
      <c r="K47" s="135"/>
      <c r="L47" s="121"/>
      <c r="M47" s="110"/>
      <c r="N47" s="110"/>
      <c r="O47" s="110"/>
      <c r="P47" s="122"/>
    </row>
    <row r="48" spans="1:16" ht="13.5" x14ac:dyDescent="0.25">
      <c r="A48" s="168"/>
      <c r="B48" s="163" t="s">
        <v>86</v>
      </c>
      <c r="C48" s="157" t="s">
        <v>90</v>
      </c>
      <c r="D48" s="145" t="s">
        <v>4</v>
      </c>
      <c r="E48" s="144">
        <v>14</v>
      </c>
      <c r="F48" s="121"/>
      <c r="G48" s="110"/>
      <c r="H48" s="110"/>
      <c r="I48" s="110"/>
      <c r="J48" s="110"/>
      <c r="K48" s="135"/>
      <c r="L48" s="121"/>
      <c r="M48" s="110"/>
      <c r="N48" s="110"/>
      <c r="O48" s="110"/>
      <c r="P48" s="122"/>
    </row>
    <row r="49" spans="1:16" ht="13.5" x14ac:dyDescent="0.25">
      <c r="A49" s="168"/>
      <c r="B49" s="163" t="s">
        <v>86</v>
      </c>
      <c r="C49" s="157" t="s">
        <v>91</v>
      </c>
      <c r="D49" s="145" t="s">
        <v>4</v>
      </c>
      <c r="E49" s="144">
        <v>16</v>
      </c>
      <c r="F49" s="121"/>
      <c r="G49" s="110"/>
      <c r="H49" s="110"/>
      <c r="I49" s="110"/>
      <c r="J49" s="110"/>
      <c r="K49" s="135"/>
      <c r="L49" s="121"/>
      <c r="M49" s="110"/>
      <c r="N49" s="110"/>
      <c r="O49" s="110"/>
      <c r="P49" s="122"/>
    </row>
    <row r="50" spans="1:16" x14ac:dyDescent="0.2">
      <c r="A50" s="169"/>
      <c r="B50" s="163" t="s">
        <v>86</v>
      </c>
      <c r="C50" s="157" t="s">
        <v>92</v>
      </c>
      <c r="D50" s="145" t="s">
        <v>4</v>
      </c>
      <c r="E50" s="144">
        <v>180</v>
      </c>
      <c r="F50" s="85"/>
      <c r="G50" s="82"/>
      <c r="H50" s="82"/>
      <c r="I50" s="82"/>
      <c r="J50" s="82"/>
      <c r="K50" s="136"/>
      <c r="L50" s="85"/>
      <c r="M50" s="82"/>
      <c r="N50" s="82"/>
      <c r="O50" s="82"/>
      <c r="P50" s="123"/>
    </row>
    <row r="51" spans="1:16" ht="15" x14ac:dyDescent="0.2">
      <c r="A51" s="166">
        <v>6</v>
      </c>
      <c r="B51" s="163" t="s">
        <v>93</v>
      </c>
      <c r="C51" s="151" t="s">
        <v>94</v>
      </c>
      <c r="D51" s="145"/>
      <c r="E51" s="144"/>
      <c r="F51" s="85"/>
      <c r="G51" s="82"/>
      <c r="H51" s="82"/>
      <c r="I51" s="82"/>
      <c r="J51" s="82"/>
      <c r="K51" s="87"/>
      <c r="L51" s="85"/>
      <c r="M51" s="82"/>
      <c r="N51" s="82"/>
      <c r="O51" s="82"/>
      <c r="P51" s="86">
        <f t="shared" ref="P51:P71" si="1">E51*K51</f>
        <v>0</v>
      </c>
    </row>
    <row r="52" spans="1:16" x14ac:dyDescent="0.2">
      <c r="A52" s="167">
        <f>A51+0.1</f>
        <v>6.1</v>
      </c>
      <c r="B52" s="163" t="s">
        <v>93</v>
      </c>
      <c r="C52" s="154" t="s">
        <v>95</v>
      </c>
      <c r="D52" s="145"/>
      <c r="E52" s="144"/>
      <c r="F52" s="85"/>
      <c r="G52" s="82"/>
      <c r="H52" s="82"/>
      <c r="I52" s="82"/>
      <c r="J52" s="82"/>
      <c r="K52" s="87"/>
      <c r="L52" s="85"/>
      <c r="M52" s="82"/>
      <c r="N52" s="82"/>
      <c r="O52" s="82"/>
      <c r="P52" s="86">
        <f t="shared" si="1"/>
        <v>0</v>
      </c>
    </row>
    <row r="53" spans="1:16" x14ac:dyDescent="0.2">
      <c r="A53" s="168"/>
      <c r="B53" s="163" t="s">
        <v>93</v>
      </c>
      <c r="C53" s="158" t="s">
        <v>96</v>
      </c>
      <c r="D53" s="145" t="s">
        <v>58</v>
      </c>
      <c r="E53" s="144">
        <v>1</v>
      </c>
      <c r="F53" s="85"/>
      <c r="G53" s="82"/>
      <c r="H53" s="82"/>
      <c r="I53" s="82"/>
      <c r="J53" s="82"/>
      <c r="K53" s="87"/>
      <c r="L53" s="85"/>
      <c r="M53" s="82"/>
      <c r="N53" s="82"/>
      <c r="O53" s="82"/>
      <c r="P53" s="86">
        <f t="shared" si="1"/>
        <v>0</v>
      </c>
    </row>
    <row r="54" spans="1:16" x14ac:dyDescent="0.2">
      <c r="A54" s="168"/>
      <c r="B54" s="163" t="s">
        <v>93</v>
      </c>
      <c r="C54" s="158" t="s">
        <v>150</v>
      </c>
      <c r="D54" s="145" t="s">
        <v>22</v>
      </c>
      <c r="E54" s="144">
        <v>2</v>
      </c>
      <c r="F54" s="85"/>
      <c r="G54" s="82"/>
      <c r="H54" s="82"/>
      <c r="I54" s="82"/>
      <c r="J54" s="82"/>
      <c r="K54" s="87"/>
      <c r="L54" s="85"/>
      <c r="M54" s="82"/>
      <c r="N54" s="82"/>
      <c r="O54" s="82"/>
      <c r="P54" s="86">
        <f t="shared" si="1"/>
        <v>0</v>
      </c>
    </row>
    <row r="55" spans="1:16" x14ac:dyDescent="0.2">
      <c r="A55" s="167">
        <f>A52+0.1</f>
        <v>6.2</v>
      </c>
      <c r="B55" s="163" t="s">
        <v>93</v>
      </c>
      <c r="C55" s="158" t="s">
        <v>97</v>
      </c>
      <c r="D55" s="145" t="s">
        <v>58</v>
      </c>
      <c r="E55" s="144">
        <v>3</v>
      </c>
      <c r="F55" s="85"/>
      <c r="G55" s="82"/>
      <c r="H55" s="82"/>
      <c r="I55" s="82"/>
      <c r="J55" s="82"/>
      <c r="K55" s="87"/>
      <c r="L55" s="85"/>
      <c r="M55" s="82"/>
      <c r="N55" s="82"/>
      <c r="O55" s="82"/>
      <c r="P55" s="86"/>
    </row>
    <row r="56" spans="1:16" x14ac:dyDescent="0.2">
      <c r="A56" s="167">
        <f>A55+0.1</f>
        <v>6.3</v>
      </c>
      <c r="B56" s="163" t="s">
        <v>151</v>
      </c>
      <c r="C56" s="158" t="s">
        <v>152</v>
      </c>
      <c r="D56" s="145" t="s">
        <v>58</v>
      </c>
      <c r="E56" s="144">
        <v>2</v>
      </c>
      <c r="F56" s="85"/>
      <c r="G56" s="82"/>
      <c r="H56" s="82"/>
      <c r="I56" s="82"/>
      <c r="J56" s="82"/>
      <c r="K56" s="87"/>
      <c r="L56" s="85"/>
      <c r="M56" s="82"/>
      <c r="N56" s="82"/>
      <c r="O56" s="82"/>
      <c r="P56" s="86">
        <f>E55*K56</f>
        <v>0</v>
      </c>
    </row>
    <row r="57" spans="1:16" x14ac:dyDescent="0.2">
      <c r="A57" s="167">
        <f>A56+0.1</f>
        <v>6.4</v>
      </c>
      <c r="B57" s="163" t="s">
        <v>72</v>
      </c>
      <c r="C57" s="159" t="s">
        <v>98</v>
      </c>
      <c r="D57" s="145"/>
      <c r="E57" s="144"/>
      <c r="F57" s="85"/>
      <c r="G57" s="82"/>
      <c r="H57" s="82"/>
      <c r="I57" s="82"/>
      <c r="J57" s="82"/>
      <c r="K57" s="87"/>
      <c r="L57" s="85"/>
      <c r="M57" s="82"/>
      <c r="N57" s="82"/>
      <c r="O57" s="82"/>
      <c r="P57" s="86">
        <f t="shared" si="1"/>
        <v>0</v>
      </c>
    </row>
    <row r="58" spans="1:16" ht="15.75" x14ac:dyDescent="0.2">
      <c r="A58" s="168"/>
      <c r="B58" s="163" t="s">
        <v>72</v>
      </c>
      <c r="C58" s="158" t="s">
        <v>99</v>
      </c>
      <c r="D58" s="145" t="s">
        <v>65</v>
      </c>
      <c r="E58" s="144">
        <v>1</v>
      </c>
      <c r="F58" s="85"/>
      <c r="G58" s="82"/>
      <c r="H58" s="82"/>
      <c r="I58" s="82"/>
      <c r="J58" s="82"/>
      <c r="K58" s="87"/>
      <c r="L58" s="85"/>
      <c r="M58" s="82"/>
      <c r="N58" s="82"/>
      <c r="O58" s="82"/>
      <c r="P58" s="86">
        <f t="shared" si="1"/>
        <v>0</v>
      </c>
    </row>
    <row r="59" spans="1:16" ht="15.75" x14ac:dyDescent="0.2">
      <c r="A59" s="168"/>
      <c r="B59" s="163" t="s">
        <v>72</v>
      </c>
      <c r="C59" s="158" t="s">
        <v>100</v>
      </c>
      <c r="D59" s="145" t="s">
        <v>65</v>
      </c>
      <c r="E59" s="144">
        <f>12*0.27</f>
        <v>3</v>
      </c>
      <c r="F59" s="85"/>
      <c r="G59" s="82"/>
      <c r="H59" s="82"/>
      <c r="I59" s="82"/>
      <c r="J59" s="82"/>
      <c r="K59" s="87"/>
      <c r="L59" s="85"/>
      <c r="M59" s="82"/>
      <c r="N59" s="82"/>
      <c r="O59" s="82"/>
      <c r="P59" s="86">
        <f t="shared" si="1"/>
        <v>0</v>
      </c>
    </row>
    <row r="60" spans="1:16" ht="15" x14ac:dyDescent="0.2">
      <c r="A60" s="166" t="s">
        <v>101</v>
      </c>
      <c r="B60" s="163" t="s">
        <v>102</v>
      </c>
      <c r="C60" s="151" t="s">
        <v>103</v>
      </c>
      <c r="D60" s="145"/>
      <c r="E60" s="144"/>
      <c r="F60" s="85"/>
      <c r="G60" s="82"/>
      <c r="H60" s="82"/>
      <c r="I60" s="82"/>
      <c r="J60" s="82"/>
      <c r="K60" s="87"/>
      <c r="L60" s="85"/>
      <c r="M60" s="82"/>
      <c r="N60" s="82"/>
      <c r="O60" s="82"/>
      <c r="P60" s="86">
        <f t="shared" si="1"/>
        <v>0</v>
      </c>
    </row>
    <row r="61" spans="1:16" ht="38.25" x14ac:dyDescent="0.2">
      <c r="A61" s="167">
        <f>A60+0.1</f>
        <v>7.1</v>
      </c>
      <c r="B61" s="163" t="s">
        <v>102</v>
      </c>
      <c r="C61" s="160" t="s">
        <v>104</v>
      </c>
      <c r="D61" s="145" t="s">
        <v>65</v>
      </c>
      <c r="E61" s="144">
        <v>365</v>
      </c>
      <c r="F61" s="85"/>
      <c r="G61" s="82"/>
      <c r="H61" s="82"/>
      <c r="I61" s="82"/>
      <c r="J61" s="82"/>
      <c r="K61" s="87"/>
      <c r="L61" s="85"/>
      <c r="M61" s="82"/>
      <c r="N61" s="82"/>
      <c r="O61" s="82"/>
      <c r="P61" s="86">
        <f t="shared" si="1"/>
        <v>0</v>
      </c>
    </row>
    <row r="62" spans="1:16" ht="15" x14ac:dyDescent="0.2">
      <c r="A62" s="166">
        <v>8</v>
      </c>
      <c r="B62" s="163" t="s">
        <v>130</v>
      </c>
      <c r="C62" s="151" t="s">
        <v>131</v>
      </c>
      <c r="D62" s="145"/>
      <c r="E62" s="144"/>
      <c r="F62" s="85"/>
      <c r="G62" s="82"/>
      <c r="H62" s="82"/>
      <c r="I62" s="82"/>
      <c r="J62" s="82"/>
      <c r="K62" s="87"/>
      <c r="L62" s="85"/>
      <c r="M62" s="82"/>
      <c r="N62" s="82"/>
      <c r="O62" s="82"/>
      <c r="P62" s="86"/>
    </row>
    <row r="63" spans="1:16" ht="25.5" x14ac:dyDescent="0.2">
      <c r="A63" s="167">
        <f>A62+0.1</f>
        <v>8.1</v>
      </c>
      <c r="B63" s="163" t="s">
        <v>130</v>
      </c>
      <c r="C63" s="160" t="s">
        <v>132</v>
      </c>
      <c r="D63" s="145" t="s">
        <v>58</v>
      </c>
      <c r="E63" s="144">
        <v>2</v>
      </c>
      <c r="F63" s="85"/>
      <c r="G63" s="82"/>
      <c r="H63" s="82"/>
      <c r="I63" s="82"/>
      <c r="J63" s="82"/>
      <c r="K63" s="87"/>
      <c r="L63" s="85"/>
      <c r="M63" s="82"/>
      <c r="N63" s="82"/>
      <c r="O63" s="82"/>
      <c r="P63" s="86"/>
    </row>
    <row r="64" spans="1:16" x14ac:dyDescent="0.2">
      <c r="A64" s="167">
        <f>A63+0.1</f>
        <v>8.1999999999999993</v>
      </c>
      <c r="B64" s="163" t="s">
        <v>130</v>
      </c>
      <c r="C64" s="152" t="s">
        <v>133</v>
      </c>
      <c r="D64" s="145" t="s">
        <v>12</v>
      </c>
      <c r="E64" s="144">
        <v>2</v>
      </c>
      <c r="F64" s="85"/>
      <c r="G64" s="82"/>
      <c r="H64" s="82"/>
      <c r="I64" s="82"/>
      <c r="J64" s="82"/>
      <c r="K64" s="87"/>
      <c r="L64" s="85"/>
      <c r="M64" s="82"/>
      <c r="N64" s="82"/>
      <c r="O64" s="82"/>
      <c r="P64" s="86"/>
    </row>
    <row r="65" spans="1:17" ht="15" x14ac:dyDescent="0.2">
      <c r="A65" s="170">
        <v>9</v>
      </c>
      <c r="B65" s="163" t="s">
        <v>105</v>
      </c>
      <c r="C65" s="151" t="s">
        <v>106</v>
      </c>
      <c r="D65" s="145"/>
      <c r="E65" s="144"/>
      <c r="F65" s="85"/>
      <c r="G65" s="82"/>
      <c r="H65" s="82"/>
      <c r="I65" s="82"/>
      <c r="J65" s="82"/>
      <c r="K65" s="87"/>
      <c r="L65" s="85"/>
      <c r="M65" s="82"/>
      <c r="N65" s="82"/>
      <c r="O65" s="82"/>
      <c r="P65" s="86">
        <f t="shared" si="1"/>
        <v>0</v>
      </c>
    </row>
    <row r="66" spans="1:17" ht="13.5" x14ac:dyDescent="0.25">
      <c r="A66" s="171">
        <f>A65+0.1</f>
        <v>9.1</v>
      </c>
      <c r="B66" s="163" t="s">
        <v>52</v>
      </c>
      <c r="C66" s="161" t="s">
        <v>107</v>
      </c>
      <c r="D66" s="148"/>
      <c r="E66" s="144"/>
      <c r="F66" s="85"/>
      <c r="G66" s="82"/>
      <c r="H66" s="82"/>
      <c r="I66" s="82"/>
      <c r="J66" s="82"/>
      <c r="K66" s="87"/>
      <c r="L66" s="85"/>
      <c r="M66" s="82"/>
      <c r="N66" s="82"/>
      <c r="O66" s="82"/>
      <c r="P66" s="86">
        <f t="shared" si="1"/>
        <v>0</v>
      </c>
    </row>
    <row r="67" spans="1:17" ht="61.5" x14ac:dyDescent="0.2">
      <c r="A67" s="167" t="s">
        <v>134</v>
      </c>
      <c r="B67" s="163" t="s">
        <v>52</v>
      </c>
      <c r="C67" s="153" t="s">
        <v>108</v>
      </c>
      <c r="D67" s="148" t="s">
        <v>109</v>
      </c>
      <c r="E67" s="144">
        <v>67</v>
      </c>
      <c r="F67" s="109"/>
      <c r="G67" s="118"/>
      <c r="H67" s="82"/>
      <c r="I67" s="82"/>
      <c r="J67" s="82"/>
      <c r="K67" s="87"/>
      <c r="L67" s="85"/>
      <c r="M67" s="82"/>
      <c r="N67" s="82"/>
      <c r="O67" s="82"/>
      <c r="P67" s="86">
        <f t="shared" si="1"/>
        <v>0</v>
      </c>
    </row>
    <row r="68" spans="1:17" ht="38.25" x14ac:dyDescent="0.2">
      <c r="A68" s="167" t="s">
        <v>135</v>
      </c>
      <c r="B68" s="163" t="s">
        <v>52</v>
      </c>
      <c r="C68" s="153" t="s">
        <v>110</v>
      </c>
      <c r="D68" s="148" t="s">
        <v>109</v>
      </c>
      <c r="E68" s="144">
        <v>27</v>
      </c>
      <c r="F68" s="109"/>
      <c r="G68" s="118"/>
      <c r="H68" s="82"/>
      <c r="I68" s="82"/>
      <c r="J68" s="82"/>
      <c r="K68" s="87"/>
      <c r="L68" s="85"/>
      <c r="M68" s="82"/>
      <c r="N68" s="82"/>
      <c r="O68" s="82"/>
      <c r="P68" s="86">
        <f t="shared" si="1"/>
        <v>0</v>
      </c>
    </row>
    <row r="69" spans="1:17" ht="51" x14ac:dyDescent="0.2">
      <c r="A69" s="167" t="s">
        <v>136</v>
      </c>
      <c r="B69" s="163" t="s">
        <v>52</v>
      </c>
      <c r="C69" s="153" t="s">
        <v>111</v>
      </c>
      <c r="D69" s="148" t="s">
        <v>109</v>
      </c>
      <c r="E69" s="144">
        <v>33</v>
      </c>
      <c r="F69" s="109"/>
      <c r="G69" s="118"/>
      <c r="H69" s="82"/>
      <c r="I69" s="82"/>
      <c r="J69" s="82"/>
      <c r="K69" s="87"/>
      <c r="L69" s="85"/>
      <c r="M69" s="82"/>
      <c r="N69" s="82"/>
      <c r="O69" s="82"/>
      <c r="P69" s="86">
        <f t="shared" si="1"/>
        <v>0</v>
      </c>
    </row>
    <row r="70" spans="1:17" ht="13.5" x14ac:dyDescent="0.2">
      <c r="A70" s="167" t="s">
        <v>137</v>
      </c>
      <c r="B70" s="163" t="s">
        <v>52</v>
      </c>
      <c r="C70" s="162" t="s">
        <v>23</v>
      </c>
      <c r="D70" s="148" t="s">
        <v>109</v>
      </c>
      <c r="E70" s="144">
        <v>67</v>
      </c>
      <c r="F70" s="109"/>
      <c r="G70" s="118"/>
      <c r="H70" s="82"/>
      <c r="I70" s="82"/>
      <c r="J70" s="82"/>
      <c r="K70" s="87"/>
      <c r="L70" s="85"/>
      <c r="M70" s="82"/>
      <c r="N70" s="82"/>
      <c r="O70" s="82"/>
      <c r="P70" s="86">
        <f t="shared" si="1"/>
        <v>0</v>
      </c>
    </row>
    <row r="71" spans="1:17" ht="13.5" x14ac:dyDescent="0.25">
      <c r="A71" s="171">
        <f>A66+0.1</f>
        <v>9.1999999999999993</v>
      </c>
      <c r="B71" s="163" t="s">
        <v>105</v>
      </c>
      <c r="C71" s="161" t="s">
        <v>112</v>
      </c>
      <c r="D71" s="148"/>
      <c r="E71" s="144"/>
      <c r="F71" s="109"/>
      <c r="G71" s="82"/>
      <c r="H71" s="82"/>
      <c r="I71" s="82"/>
      <c r="J71" s="82"/>
      <c r="K71" s="87"/>
      <c r="L71" s="85"/>
      <c r="M71" s="82"/>
      <c r="N71" s="82"/>
      <c r="O71" s="82"/>
      <c r="P71" s="86">
        <f t="shared" si="1"/>
        <v>0</v>
      </c>
    </row>
    <row r="72" spans="1:17" ht="41.25" customHeight="1" x14ac:dyDescent="0.2">
      <c r="A72" s="167" t="s">
        <v>138</v>
      </c>
      <c r="B72" s="163" t="s">
        <v>105</v>
      </c>
      <c r="C72" s="157" t="s">
        <v>113</v>
      </c>
      <c r="D72" s="148" t="s">
        <v>4</v>
      </c>
      <c r="E72" s="144">
        <v>27</v>
      </c>
      <c r="F72" s="109"/>
      <c r="G72" s="111"/>
      <c r="H72" s="111"/>
      <c r="I72" s="111"/>
      <c r="J72" s="111"/>
      <c r="K72" s="137"/>
      <c r="L72" s="108"/>
      <c r="M72" s="111"/>
      <c r="N72" s="111"/>
      <c r="O72" s="111"/>
      <c r="P72" s="124"/>
      <c r="Q72" s="13"/>
    </row>
    <row r="73" spans="1:17" x14ac:dyDescent="0.2">
      <c r="A73" s="167" t="s">
        <v>139</v>
      </c>
      <c r="B73" s="163" t="s">
        <v>105</v>
      </c>
      <c r="C73" s="157" t="s">
        <v>114</v>
      </c>
      <c r="D73" s="148" t="s">
        <v>115</v>
      </c>
      <c r="E73" s="144">
        <v>4</v>
      </c>
      <c r="F73" s="109"/>
      <c r="G73" s="113"/>
      <c r="H73" s="113"/>
      <c r="I73" s="113"/>
      <c r="J73" s="113"/>
      <c r="K73" s="126"/>
      <c r="L73" s="125"/>
      <c r="M73" s="113"/>
      <c r="N73" s="113"/>
      <c r="O73" s="113"/>
      <c r="P73" s="126"/>
      <c r="Q73" s="13"/>
    </row>
    <row r="74" spans="1:17" x14ac:dyDescent="0.2">
      <c r="A74" s="167" t="s">
        <v>140</v>
      </c>
      <c r="B74" s="163" t="s">
        <v>105</v>
      </c>
      <c r="C74" s="157" t="s">
        <v>116</v>
      </c>
      <c r="D74" s="149" t="s">
        <v>115</v>
      </c>
      <c r="E74" s="144">
        <v>4</v>
      </c>
      <c r="F74" s="109"/>
      <c r="G74" s="113"/>
      <c r="H74" s="113"/>
      <c r="I74" s="113"/>
      <c r="J74" s="113"/>
      <c r="K74" s="138"/>
      <c r="L74" s="125"/>
      <c r="M74" s="113"/>
      <c r="N74" s="113"/>
      <c r="O74" s="113"/>
      <c r="P74" s="127">
        <f>SUM(P51:P71)</f>
        <v>0</v>
      </c>
      <c r="Q74" s="13"/>
    </row>
    <row r="75" spans="1:17" x14ac:dyDescent="0.2">
      <c r="A75" s="167" t="s">
        <v>141</v>
      </c>
      <c r="B75" s="163" t="s">
        <v>105</v>
      </c>
      <c r="C75" s="157" t="s">
        <v>117</v>
      </c>
      <c r="D75" s="149" t="s">
        <v>118</v>
      </c>
      <c r="E75" s="144">
        <v>4</v>
      </c>
      <c r="F75" s="109"/>
      <c r="G75" s="113"/>
      <c r="H75" s="113"/>
      <c r="I75" s="113"/>
      <c r="J75" s="113"/>
      <c r="K75" s="138"/>
      <c r="L75" s="125"/>
      <c r="M75" s="113"/>
      <c r="N75" s="113"/>
      <c r="O75" s="113"/>
      <c r="P75" s="128">
        <f>P74*0.03</f>
        <v>0</v>
      </c>
      <c r="Q75" s="13"/>
    </row>
    <row r="76" spans="1:17" ht="38.25" x14ac:dyDescent="0.2">
      <c r="A76" s="167" t="s">
        <v>156</v>
      </c>
      <c r="B76" s="163" t="s">
        <v>105</v>
      </c>
      <c r="C76" s="157" t="s">
        <v>119</v>
      </c>
      <c r="D76" s="148" t="s">
        <v>118</v>
      </c>
      <c r="E76" s="144">
        <v>10</v>
      </c>
      <c r="F76" s="109"/>
      <c r="G76" s="115"/>
      <c r="H76" s="113"/>
      <c r="I76" s="113"/>
      <c r="J76" s="115"/>
      <c r="K76" s="139"/>
      <c r="L76" s="129"/>
      <c r="M76" s="116"/>
      <c r="N76" s="116"/>
      <c r="O76" s="116"/>
      <c r="P76" s="130">
        <f>P74+P75</f>
        <v>0</v>
      </c>
      <c r="Q76" s="13"/>
    </row>
    <row r="77" spans="1:17" ht="13.5" x14ac:dyDescent="0.25">
      <c r="A77" s="167">
        <f>A71+0.1</f>
        <v>9.3000000000000007</v>
      </c>
      <c r="B77" s="163" t="s">
        <v>105</v>
      </c>
      <c r="C77" s="161" t="s">
        <v>120</v>
      </c>
      <c r="D77" s="145"/>
      <c r="E77" s="144"/>
      <c r="F77" s="109"/>
      <c r="G77" s="113"/>
      <c r="H77" s="113"/>
      <c r="I77" s="113"/>
      <c r="J77" s="113"/>
      <c r="K77" s="138"/>
      <c r="L77" s="125"/>
      <c r="M77" s="113"/>
      <c r="N77" s="113"/>
      <c r="O77" s="113"/>
      <c r="P77" s="127"/>
      <c r="Q77" s="13"/>
    </row>
    <row r="78" spans="1:17" x14ac:dyDescent="0.2">
      <c r="A78" s="167" t="s">
        <v>142</v>
      </c>
      <c r="B78" s="163" t="s">
        <v>105</v>
      </c>
      <c r="C78" s="153" t="s">
        <v>121</v>
      </c>
      <c r="D78" s="148" t="s">
        <v>4</v>
      </c>
      <c r="E78" s="144">
        <v>27</v>
      </c>
      <c r="F78" s="109"/>
      <c r="G78" s="117"/>
      <c r="H78" s="113"/>
      <c r="I78" s="113"/>
      <c r="J78" s="115"/>
      <c r="K78" s="139"/>
      <c r="L78" s="129"/>
      <c r="M78" s="116"/>
      <c r="N78" s="116"/>
      <c r="O78" s="116"/>
      <c r="P78" s="130"/>
    </row>
    <row r="79" spans="1:17" ht="25.5" x14ac:dyDescent="0.2">
      <c r="A79" s="167" t="s">
        <v>143</v>
      </c>
      <c r="B79" s="163" t="s">
        <v>105</v>
      </c>
      <c r="C79" s="153" t="s">
        <v>122</v>
      </c>
      <c r="D79" s="148" t="s">
        <v>123</v>
      </c>
      <c r="E79" s="144">
        <v>4</v>
      </c>
      <c r="F79" s="109"/>
      <c r="G79" s="115"/>
      <c r="H79" s="113"/>
      <c r="I79" s="113"/>
      <c r="J79" s="113"/>
      <c r="K79" s="138"/>
      <c r="L79" s="125"/>
      <c r="M79" s="113"/>
      <c r="N79" s="113"/>
      <c r="O79" s="113"/>
      <c r="P79" s="131"/>
      <c r="Q79" s="13"/>
    </row>
    <row r="80" spans="1:17" ht="51" x14ac:dyDescent="0.2">
      <c r="A80" s="167" t="s">
        <v>144</v>
      </c>
      <c r="B80" s="163" t="s">
        <v>105</v>
      </c>
      <c r="C80" s="153" t="s">
        <v>124</v>
      </c>
      <c r="D80" s="149" t="s">
        <v>123</v>
      </c>
      <c r="E80" s="144">
        <v>4</v>
      </c>
      <c r="F80" s="109"/>
      <c r="G80" s="113"/>
      <c r="H80" s="113"/>
      <c r="I80" s="113"/>
      <c r="J80" s="113"/>
      <c r="K80" s="138"/>
      <c r="L80" s="125"/>
      <c r="M80" s="113"/>
      <c r="N80" s="113"/>
      <c r="O80" s="113"/>
      <c r="P80" s="126"/>
    </row>
    <row r="81" spans="1:16" x14ac:dyDescent="0.2">
      <c r="A81" s="167" t="s">
        <v>145</v>
      </c>
      <c r="B81" s="163" t="s">
        <v>105</v>
      </c>
      <c r="C81" s="153" t="s">
        <v>125</v>
      </c>
      <c r="D81" s="149" t="s">
        <v>123</v>
      </c>
      <c r="E81" s="144">
        <v>4</v>
      </c>
      <c r="F81" s="109"/>
      <c r="G81" s="114"/>
      <c r="H81" s="113"/>
      <c r="I81" s="113"/>
      <c r="J81" s="113"/>
      <c r="K81" s="138"/>
      <c r="L81" s="125"/>
      <c r="M81" s="113"/>
      <c r="N81" s="113"/>
      <c r="O81" s="113"/>
      <c r="P81" s="126"/>
    </row>
    <row r="82" spans="1:16" ht="15.75" x14ac:dyDescent="0.2">
      <c r="A82" s="167" t="s">
        <v>146</v>
      </c>
      <c r="B82" s="163" t="s">
        <v>72</v>
      </c>
      <c r="C82" s="153" t="s">
        <v>126</v>
      </c>
      <c r="D82" s="145" t="s">
        <v>65</v>
      </c>
      <c r="E82" s="144">
        <v>39</v>
      </c>
      <c r="F82" s="109"/>
      <c r="G82" s="113"/>
      <c r="H82" s="113"/>
      <c r="I82" s="113"/>
      <c r="J82" s="113"/>
      <c r="K82" s="138"/>
      <c r="L82" s="125"/>
      <c r="M82" s="113"/>
      <c r="N82" s="113"/>
      <c r="O82" s="113"/>
      <c r="P82" s="126"/>
    </row>
    <row r="83" spans="1:16" ht="16.5" thickBot="1" x14ac:dyDescent="0.25">
      <c r="A83" s="172" t="s">
        <v>147</v>
      </c>
      <c r="B83" s="163" t="s">
        <v>72</v>
      </c>
      <c r="C83" s="153" t="s">
        <v>127</v>
      </c>
      <c r="D83" s="145" t="s">
        <v>71</v>
      </c>
      <c r="E83" s="144">
        <v>4</v>
      </c>
      <c r="F83" s="109"/>
      <c r="G83" s="115"/>
      <c r="H83" s="113"/>
      <c r="I83" s="113"/>
      <c r="J83" s="113"/>
      <c r="K83" s="138"/>
      <c r="L83" s="125"/>
      <c r="M83" s="113"/>
      <c r="N83" s="113"/>
      <c r="O83" s="113"/>
      <c r="P83" s="126"/>
    </row>
    <row r="84" spans="1:16" ht="13.5" thickBot="1" x14ac:dyDescent="0.25">
      <c r="A84" s="165" t="s">
        <v>148</v>
      </c>
      <c r="B84" s="164" t="s">
        <v>105</v>
      </c>
      <c r="C84" s="153" t="s">
        <v>128</v>
      </c>
      <c r="D84" s="150" t="s">
        <v>115</v>
      </c>
      <c r="E84" s="144">
        <v>4</v>
      </c>
      <c r="F84" s="140"/>
      <c r="G84" s="133"/>
      <c r="H84" s="133"/>
      <c r="I84" s="133"/>
      <c r="J84" s="133"/>
      <c r="K84" s="141"/>
      <c r="L84" s="132"/>
      <c r="M84" s="133"/>
      <c r="N84" s="133"/>
      <c r="O84" s="133"/>
      <c r="P84" s="134"/>
    </row>
    <row r="85" spans="1:16" ht="13.5" thickBot="1" x14ac:dyDescent="0.25">
      <c r="D85" s="188" t="s">
        <v>34</v>
      </c>
      <c r="E85" s="188"/>
      <c r="F85" s="188"/>
      <c r="G85" s="188"/>
      <c r="H85" s="188"/>
      <c r="I85" s="188"/>
      <c r="J85" s="188"/>
      <c r="K85" s="188"/>
      <c r="L85" s="88"/>
      <c r="M85" s="89"/>
      <c r="N85" s="89"/>
      <c r="O85" s="89"/>
      <c r="P85" s="90"/>
    </row>
    <row r="86" spans="1:16" x14ac:dyDescent="0.2">
      <c r="D86" s="120"/>
      <c r="E86" s="120"/>
      <c r="F86" s="120"/>
      <c r="G86" s="120"/>
      <c r="H86" s="120"/>
      <c r="I86" s="120"/>
      <c r="J86" s="120"/>
      <c r="K86" s="120"/>
      <c r="L86" s="23"/>
      <c r="M86" s="23"/>
      <c r="N86" s="23"/>
      <c r="O86" s="23"/>
      <c r="P86" s="119"/>
    </row>
    <row r="87" spans="1:16" ht="15.75" x14ac:dyDescent="0.25">
      <c r="A87" s="103" t="s">
        <v>42</v>
      </c>
      <c r="B87" s="103"/>
      <c r="C87" s="104"/>
      <c r="D87" s="104"/>
      <c r="E87" s="104"/>
    </row>
    <row r="88" spans="1:16" x14ac:dyDescent="0.2">
      <c r="A88" s="203" t="s">
        <v>158</v>
      </c>
      <c r="B88" s="203"/>
      <c r="C88" s="203"/>
      <c r="D88" s="203"/>
      <c r="E88" s="203"/>
    </row>
    <row r="89" spans="1:16" x14ac:dyDescent="0.2">
      <c r="A89" s="203" t="s">
        <v>43</v>
      </c>
      <c r="B89" s="203"/>
      <c r="C89" s="203"/>
      <c r="D89" s="203"/>
      <c r="E89" s="203"/>
    </row>
    <row r="90" spans="1:16" ht="23.25" customHeight="1" x14ac:dyDescent="0.2">
      <c r="A90" s="182" t="s">
        <v>44</v>
      </c>
      <c r="B90" s="182"/>
      <c r="C90" s="182"/>
      <c r="D90" s="182"/>
      <c r="E90" s="182"/>
    </row>
    <row r="91" spans="1:16" x14ac:dyDescent="0.2">
      <c r="A91" s="105" t="s">
        <v>45</v>
      </c>
      <c r="B91" s="105"/>
      <c r="C91" s="104"/>
      <c r="D91" s="104"/>
      <c r="E91" s="104"/>
    </row>
    <row r="92" spans="1:16" ht="15" x14ac:dyDescent="0.25">
      <c r="A92" s="105" t="s">
        <v>46</v>
      </c>
      <c r="B92" s="105"/>
      <c r="C92" s="106"/>
      <c r="D92" s="107"/>
      <c r="E92" s="107"/>
    </row>
    <row r="93" spans="1:16" ht="15" x14ac:dyDescent="0.25">
      <c r="A93" s="105" t="s">
        <v>47</v>
      </c>
      <c r="B93" s="105"/>
      <c r="C93" s="106"/>
      <c r="D93" s="107"/>
      <c r="E93" s="107"/>
    </row>
    <row r="94" spans="1:16" ht="15" x14ac:dyDescent="0.25">
      <c r="A94" s="105" t="s">
        <v>48</v>
      </c>
      <c r="B94" s="105"/>
      <c r="C94" s="106"/>
      <c r="D94" s="107"/>
      <c r="E94" s="107"/>
    </row>
    <row r="95" spans="1:16" x14ac:dyDescent="0.2">
      <c r="A95" s="183" t="s">
        <v>49</v>
      </c>
      <c r="B95" s="183"/>
      <c r="C95" s="183"/>
      <c r="D95" s="183"/>
      <c r="E95" s="183"/>
    </row>
    <row r="96" spans="1:16" x14ac:dyDescent="0.2">
      <c r="A96" s="183"/>
      <c r="B96" s="183"/>
      <c r="C96" s="183"/>
      <c r="D96" s="183"/>
      <c r="E96" s="183"/>
    </row>
    <row r="99" spans="1:7" x14ac:dyDescent="0.2">
      <c r="A99" s="19" t="s">
        <v>8</v>
      </c>
      <c r="B99" s="19"/>
      <c r="C99" s="19"/>
      <c r="D99" s="21"/>
      <c r="E99" s="20"/>
      <c r="F99" s="19"/>
      <c r="G99" s="19"/>
    </row>
    <row r="100" spans="1:7" ht="13.5" x14ac:dyDescent="0.25">
      <c r="A100" s="6"/>
      <c r="D100" s="7"/>
      <c r="E100" s="75" t="s">
        <v>18</v>
      </c>
    </row>
    <row r="101" spans="1:7" ht="15.75" x14ac:dyDescent="0.25">
      <c r="A101" s="22"/>
      <c r="B101" s="17"/>
      <c r="C101" s="17"/>
      <c r="D101" s="17"/>
      <c r="E101" s="17"/>
      <c r="F101" s="17"/>
      <c r="G101" s="18"/>
    </row>
    <row r="103" spans="1:7" x14ac:dyDescent="0.2">
      <c r="A103" s="19" t="s">
        <v>35</v>
      </c>
      <c r="B103" s="19"/>
      <c r="C103" s="19"/>
      <c r="D103" s="21"/>
      <c r="E103" s="20"/>
      <c r="F103" s="19"/>
      <c r="G103" s="19"/>
    </row>
    <row r="104" spans="1:7" ht="13.5" x14ac:dyDescent="0.25">
      <c r="A104" s="6"/>
      <c r="D104" s="7"/>
      <c r="E104" s="75" t="s">
        <v>36</v>
      </c>
    </row>
  </sheetData>
  <mergeCells count="20">
    <mergeCell ref="F13:K13"/>
    <mergeCell ref="L13:P13"/>
    <mergeCell ref="A88:E88"/>
    <mergeCell ref="A89:E89"/>
    <mergeCell ref="A90:E90"/>
    <mergeCell ref="A95:E96"/>
    <mergeCell ref="A1:P1"/>
    <mergeCell ref="A4:D4"/>
    <mergeCell ref="A5:D5"/>
    <mergeCell ref="A7:C7"/>
    <mergeCell ref="A8:C8"/>
    <mergeCell ref="B3:P3"/>
    <mergeCell ref="A2:P2"/>
    <mergeCell ref="D85:K85"/>
    <mergeCell ref="A13:A14"/>
    <mergeCell ref="A10:E10"/>
    <mergeCell ref="B13:B14"/>
    <mergeCell ref="C13:C14"/>
    <mergeCell ref="D13:D14"/>
    <mergeCell ref="E13:E14"/>
  </mergeCells>
  <pageMargins left="0.51181102362204722" right="0.51181102362204722" top="0.6" bottom="0.35433070866141736" header="0.31496062992125984" footer="0.31496062992125984"/>
  <pageSetup paperSize="9" scale="70"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8"/>
  <sheetViews>
    <sheetView showZeros="0" zoomScaleNormal="100" zoomScaleSheetLayoutView="85" workbookViewId="0">
      <selection activeCell="G11" sqref="G11"/>
    </sheetView>
  </sheetViews>
  <sheetFormatPr defaultRowHeight="12.75" x14ac:dyDescent="0.2"/>
  <cols>
    <col min="1" max="1" width="7.5703125" style="12" customWidth="1"/>
    <col min="2" max="2" width="14.5703125" style="12" bestFit="1" customWidth="1"/>
    <col min="3" max="3" width="52.7109375" style="12" customWidth="1"/>
    <col min="4" max="4" width="9.85546875" style="12" customWidth="1"/>
    <col min="5" max="7" width="9.140625" style="12" customWidth="1"/>
    <col min="8" max="8" width="9.140625" style="30" customWidth="1"/>
    <col min="9" max="12" width="9.140625" style="12" customWidth="1"/>
    <col min="13" max="13" width="10.7109375" style="12" customWidth="1"/>
    <col min="14" max="16384" width="9.140625" style="12"/>
  </cols>
  <sheetData>
    <row r="1" spans="1:13" s="13" customFormat="1" ht="20.100000000000001" customHeight="1" x14ac:dyDescent="0.2">
      <c r="A1" s="204" t="s">
        <v>19</v>
      </c>
      <c r="B1" s="204"/>
      <c r="C1" s="204"/>
      <c r="D1" s="204"/>
      <c r="E1" s="204"/>
      <c r="F1" s="204"/>
      <c r="G1" s="204"/>
      <c r="H1" s="32"/>
      <c r="I1" s="32"/>
      <c r="J1" s="32"/>
      <c r="K1" s="32"/>
      <c r="L1" s="32"/>
      <c r="M1" s="32"/>
    </row>
    <row r="2" spans="1:13" s="13" customFormat="1" ht="15.75" customHeight="1" x14ac:dyDescent="0.25">
      <c r="A2" s="24"/>
      <c r="B2" s="27"/>
      <c r="C2" s="26"/>
      <c r="D2" s="26"/>
      <c r="E2" s="26"/>
      <c r="F2" s="25"/>
      <c r="G2" s="25"/>
      <c r="H2" s="28"/>
      <c r="I2" s="25"/>
      <c r="J2" s="25"/>
      <c r="K2" s="25"/>
      <c r="L2" s="1"/>
      <c r="M2" s="1"/>
    </row>
    <row r="3" spans="1:13" s="31" customFormat="1" ht="17.25" x14ac:dyDescent="0.3">
      <c r="A3" s="185" t="s">
        <v>11</v>
      </c>
      <c r="B3" s="185"/>
      <c r="C3" s="185"/>
      <c r="D3" s="185"/>
    </row>
    <row r="4" spans="1:13" s="35" customFormat="1" ht="57" customHeight="1" x14ac:dyDescent="0.3">
      <c r="A4" s="186" t="s">
        <v>161</v>
      </c>
      <c r="B4" s="186"/>
      <c r="C4" s="186"/>
      <c r="D4" s="186"/>
    </row>
    <row r="5" spans="1:13" s="35" customFormat="1" ht="17.25" x14ac:dyDescent="0.3">
      <c r="A5" s="36" t="s">
        <v>50</v>
      </c>
      <c r="B5" s="37"/>
      <c r="C5" s="38"/>
      <c r="D5" s="38"/>
    </row>
    <row r="6" spans="1:13" s="35" customFormat="1" ht="17.25" x14ac:dyDescent="0.3">
      <c r="A6" s="185" t="s">
        <v>40</v>
      </c>
      <c r="B6" s="185"/>
      <c r="C6" s="185"/>
      <c r="D6" s="39"/>
    </row>
    <row r="7" spans="1:13" s="35" customFormat="1" ht="17.25" x14ac:dyDescent="0.3">
      <c r="A7" s="185" t="s">
        <v>39</v>
      </c>
      <c r="B7" s="185"/>
      <c r="C7" s="185"/>
      <c r="D7" s="41"/>
    </row>
    <row r="8" spans="1:13" ht="16.5" x14ac:dyDescent="0.3">
      <c r="A8" s="4"/>
      <c r="B8" s="3"/>
      <c r="C8" s="14"/>
      <c r="D8" s="3"/>
      <c r="E8" s="5"/>
      <c r="F8" s="2"/>
      <c r="G8" s="1"/>
      <c r="H8" s="29"/>
      <c r="I8" s="1"/>
      <c r="J8" s="1"/>
    </row>
    <row r="9" spans="1:13" ht="13.5" thickBot="1" x14ac:dyDescent="0.25">
      <c r="A9" s="15" t="s">
        <v>162</v>
      </c>
      <c r="H9" s="12"/>
    </row>
    <row r="10" spans="1:13" ht="38.25" x14ac:dyDescent="0.2">
      <c r="A10" s="42" t="s">
        <v>5</v>
      </c>
      <c r="B10" s="43" t="s">
        <v>13</v>
      </c>
      <c r="C10" s="43" t="s">
        <v>32</v>
      </c>
      <c r="D10" s="44" t="s">
        <v>33</v>
      </c>
      <c r="H10" s="12"/>
    </row>
    <row r="11" spans="1:13" ht="13.5" thickBot="1" x14ac:dyDescent="0.25">
      <c r="A11" s="45">
        <v>1</v>
      </c>
      <c r="B11" s="46">
        <v>2</v>
      </c>
      <c r="C11" s="46">
        <v>3</v>
      </c>
      <c r="D11" s="47">
        <v>4</v>
      </c>
      <c r="H11" s="12"/>
    </row>
    <row r="12" spans="1:13" ht="16.5" x14ac:dyDescent="0.2">
      <c r="A12" s="48"/>
      <c r="B12" s="49"/>
      <c r="C12" s="50"/>
      <c r="D12" s="51"/>
      <c r="H12" s="12"/>
    </row>
    <row r="13" spans="1:13" ht="16.5" x14ac:dyDescent="0.2">
      <c r="A13" s="57">
        <v>1</v>
      </c>
      <c r="B13" s="52" t="s">
        <v>20</v>
      </c>
      <c r="C13" s="76" t="s">
        <v>159</v>
      </c>
      <c r="D13" s="102">
        <f>'1 CD'!P85</f>
        <v>0</v>
      </c>
      <c r="H13" s="12"/>
    </row>
    <row r="14" spans="1:13" ht="16.5" x14ac:dyDescent="0.2">
      <c r="A14" s="53"/>
      <c r="B14" s="54"/>
      <c r="C14" s="55"/>
      <c r="D14" s="56"/>
      <c r="H14" s="12"/>
    </row>
    <row r="15" spans="1:13" ht="16.5" x14ac:dyDescent="0.2">
      <c r="A15" s="57"/>
      <c r="B15" s="58"/>
      <c r="C15" s="59" t="s">
        <v>14</v>
      </c>
      <c r="D15" s="77">
        <f>SUM(D13:D14)</f>
        <v>0</v>
      </c>
      <c r="H15" s="12"/>
    </row>
    <row r="16" spans="1:13" ht="16.5" x14ac:dyDescent="0.2">
      <c r="A16" s="60"/>
      <c r="B16" s="54"/>
      <c r="C16" s="61" t="s">
        <v>41</v>
      </c>
      <c r="D16" s="78">
        <f>D15*0.05</f>
        <v>0</v>
      </c>
      <c r="H16" s="12"/>
    </row>
    <row r="17" spans="1:8" ht="16.5" x14ac:dyDescent="0.2">
      <c r="A17" s="62"/>
      <c r="B17" s="63"/>
      <c r="C17" s="59" t="s">
        <v>15</v>
      </c>
      <c r="D17" s="77">
        <f>D15+D16</f>
        <v>0</v>
      </c>
      <c r="H17" s="12"/>
    </row>
    <row r="18" spans="1:8" ht="33" x14ac:dyDescent="0.2">
      <c r="A18" s="64"/>
      <c r="B18" s="65"/>
      <c r="C18" s="66" t="s">
        <v>16</v>
      </c>
      <c r="D18" s="79">
        <f>ROUND(D17*0.21,2)</f>
        <v>0</v>
      </c>
      <c r="H18" s="12"/>
    </row>
    <row r="19" spans="1:8" ht="16.5" x14ac:dyDescent="0.2">
      <c r="A19" s="64"/>
      <c r="B19" s="65"/>
      <c r="C19" s="67"/>
      <c r="D19" s="80"/>
      <c r="H19" s="12"/>
    </row>
    <row r="20" spans="1:8" ht="17.25" thickBot="1" x14ac:dyDescent="0.25">
      <c r="A20" s="68"/>
      <c r="B20" s="69"/>
      <c r="C20" s="70" t="s">
        <v>17</v>
      </c>
      <c r="D20" s="81">
        <f>SUM(D17:D19)</f>
        <v>0</v>
      </c>
      <c r="H20" s="12"/>
    </row>
    <row r="21" spans="1:8" x14ac:dyDescent="0.2">
      <c r="A21" s="71"/>
      <c r="B21" s="71"/>
      <c r="C21" s="72"/>
      <c r="D21" s="73"/>
      <c r="H21" s="12"/>
    </row>
    <row r="22" spans="1:8" x14ac:dyDescent="0.2">
      <c r="B22" s="71"/>
      <c r="C22" s="74"/>
      <c r="H22" s="12"/>
    </row>
    <row r="23" spans="1:8" x14ac:dyDescent="0.2">
      <c r="A23" s="19" t="s">
        <v>8</v>
      </c>
      <c r="B23" s="19"/>
      <c r="C23" s="19"/>
      <c r="D23" s="21"/>
      <c r="E23" s="20"/>
      <c r="F23" s="19"/>
      <c r="G23" s="19"/>
    </row>
    <row r="24" spans="1:8" ht="13.5" x14ac:dyDescent="0.25">
      <c r="A24" s="6"/>
      <c r="D24" s="7"/>
      <c r="E24" s="75" t="s">
        <v>18</v>
      </c>
    </row>
    <row r="25" spans="1:8" ht="15.75" x14ac:dyDescent="0.25">
      <c r="A25" s="22"/>
      <c r="B25" s="17"/>
      <c r="C25" s="17"/>
      <c r="D25" s="17"/>
      <c r="E25" s="17"/>
      <c r="F25" s="17"/>
      <c r="G25" s="18"/>
    </row>
    <row r="27" spans="1:8" x14ac:dyDescent="0.2">
      <c r="A27" s="19" t="s">
        <v>35</v>
      </c>
      <c r="B27" s="19"/>
      <c r="C27" s="19"/>
      <c r="D27" s="21"/>
      <c r="E27" s="20"/>
      <c r="F27" s="19"/>
      <c r="G27" s="19"/>
    </row>
    <row r="28" spans="1:8" ht="13.5" x14ac:dyDescent="0.25">
      <c r="A28" s="6"/>
      <c r="D28" s="7"/>
      <c r="E28" s="75" t="s">
        <v>36</v>
      </c>
    </row>
  </sheetData>
  <mergeCells count="5">
    <mergeCell ref="A3:D3"/>
    <mergeCell ref="A4:D4"/>
    <mergeCell ref="A6:C6"/>
    <mergeCell ref="A7:C7"/>
    <mergeCell ref="A1:G1"/>
  </mergeCells>
  <pageMargins left="1.07" right="0.51181102362204722" top="0.94488188976377963" bottom="0.35433070866141736" header="0.31496062992125984" footer="0.31496062992125984"/>
  <pageSetup paperSize="9" fitToHeight="1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 CD</vt:lpstr>
      <vt:lpstr>koptāme</vt:lpstr>
      <vt:lpstr>'1 CD'!Print_Area</vt:lpstr>
      <vt:lpstr>koptāme!Print_Area</vt:lpstr>
      <vt:lpstr>'1 CD'!Print_Titles</vt:lpstr>
      <vt:lpstr>koptāme!Print_Titles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Darbinieks</cp:lastModifiedBy>
  <cp:lastPrinted>2017-09-25T11:23:00Z</cp:lastPrinted>
  <dcterms:created xsi:type="dcterms:W3CDTF">2011-09-07T11:49:58Z</dcterms:created>
  <dcterms:modified xsi:type="dcterms:W3CDTF">2018-08-23T07:49:39Z</dcterms:modified>
</cp:coreProperties>
</file>